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8" yWindow="-108" windowWidth="25824" windowHeight="14616" tabRatio="822" activeTab="1"/>
  </bookViews>
  <sheets>
    <sheet name="COST SUMMARY " sheetId="2" r:id="rId1"/>
    <sheet name="SHANQO KITCHEN AND REPURPOSING" sheetId="5" r:id="rId2"/>
    <sheet name="SHANQO M.W" sheetId="4" r:id="rId3"/>
    <sheet name="DIMEKA STORE AND FENCE" sheetId="3" r:id="rId4"/>
    <sheet name="DIMEKA REPURPOSING" sheetId="6" r:id="rId5"/>
    <sheet name="ARBORE KITCHEN" sheetId="7" r:id="rId6"/>
    <sheet name="ARBORE M.W" sheetId="8" r:id="rId7"/>
    <sheet name="ARBORE REPURPOSING" sheetId="9"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6" l="1"/>
  <c r="F17" i="6" s="1"/>
  <c r="F13" i="6"/>
  <c r="F11" i="6"/>
  <c r="F8" i="6"/>
  <c r="F7" i="6"/>
  <c r="F4" i="6"/>
  <c r="F5" i="6" s="1"/>
  <c r="F9" i="6" l="1"/>
  <c r="F14" i="6"/>
  <c r="F18" i="6" l="1"/>
  <c r="F19" i="6" s="1"/>
  <c r="F20" i="6" s="1"/>
  <c r="F40" i="7" l="1"/>
  <c r="F41" i="7" s="1"/>
  <c r="F39" i="7"/>
  <c r="F37" i="7"/>
  <c r="F38" i="7" s="1"/>
  <c r="F32" i="7"/>
  <c r="F31" i="7"/>
  <c r="F30" i="7"/>
  <c r="F26" i="7"/>
  <c r="F27" i="7" s="1"/>
  <c r="F23" i="7"/>
  <c r="F22" i="7"/>
  <c r="F18" i="7"/>
  <c r="F19" i="7" s="1"/>
  <c r="F17" i="7"/>
  <c r="F14" i="7"/>
  <c r="F13" i="7"/>
  <c r="F10" i="7"/>
  <c r="F9" i="7"/>
  <c r="F8" i="7"/>
  <c r="F7" i="7"/>
  <c r="F6" i="7"/>
  <c r="F5" i="7"/>
  <c r="F24" i="7" l="1"/>
  <c r="F15" i="7"/>
  <c r="F33" i="7"/>
  <c r="F11" i="7"/>
  <c r="F42" i="7" l="1"/>
  <c r="F43" i="7" l="1"/>
  <c r="F44" i="7" s="1"/>
  <c r="F43" i="8"/>
  <c r="F12" i="9"/>
  <c r="F13" i="9" s="1"/>
  <c r="F9" i="9"/>
  <c r="F7" i="9"/>
  <c r="F10" i="9" s="1"/>
  <c r="F4" i="9"/>
  <c r="F3" i="9"/>
  <c r="F5" i="9" l="1"/>
  <c r="F14" i="9" s="1"/>
  <c r="F44" i="8"/>
  <c r="F15" i="9" l="1"/>
  <c r="F16" i="9" s="1"/>
  <c r="F45" i="8"/>
  <c r="F46" i="8" s="1"/>
  <c r="F45" i="5" l="1"/>
  <c r="F44" i="5"/>
  <c r="F43" i="5"/>
  <c r="F40" i="5"/>
  <c r="F41" i="5" s="1"/>
  <c r="F39" i="5"/>
  <c r="F37" i="5"/>
  <c r="F38" i="5" s="1"/>
  <c r="F32" i="5"/>
  <c r="F31" i="5"/>
  <c r="F30" i="5"/>
  <c r="F26" i="5"/>
  <c r="F27" i="5" s="1"/>
  <c r="F23" i="5"/>
  <c r="F22" i="5"/>
  <c r="F18" i="5"/>
  <c r="F19" i="5" s="1"/>
  <c r="F17" i="5"/>
  <c r="F14" i="5"/>
  <c r="F13" i="5"/>
  <c r="F10" i="5"/>
  <c r="F9" i="5"/>
  <c r="F8" i="5"/>
  <c r="F7" i="5"/>
  <c r="F6" i="5"/>
  <c r="F5" i="5"/>
  <c r="F11" i="5" l="1"/>
  <c r="F24" i="5"/>
  <c r="F15" i="5"/>
  <c r="F33" i="5"/>
  <c r="F46" i="5"/>
  <c r="F47" i="5" l="1"/>
  <c r="F48" i="5"/>
  <c r="F49" i="5" s="1"/>
  <c r="F12" i="4" l="1"/>
  <c r="F13" i="4" s="1"/>
  <c r="F42" i="4"/>
  <c r="F41" i="4"/>
  <c r="F43" i="4" s="1"/>
  <c r="F40" i="4"/>
  <c r="F38" i="4"/>
  <c r="F39" i="4" s="1"/>
  <c r="F37" i="4"/>
  <c r="F35" i="4"/>
  <c r="F36" i="4" s="1"/>
  <c r="F34" i="4"/>
  <c r="F32" i="4"/>
  <c r="F33" i="4" s="1"/>
  <c r="F31" i="4"/>
  <c r="F30" i="4"/>
  <c r="F28" i="4"/>
  <c r="F27" i="4"/>
  <c r="F26" i="4"/>
  <c r="F25" i="4"/>
  <c r="F24" i="4"/>
  <c r="F23" i="4"/>
  <c r="F21" i="4"/>
  <c r="F20" i="4"/>
  <c r="F19" i="4"/>
  <c r="F18" i="4"/>
  <c r="F16" i="4"/>
  <c r="F15" i="4"/>
  <c r="F14" i="4"/>
  <c r="F11" i="4"/>
  <c r="F9" i="4"/>
  <c r="F8" i="4"/>
  <c r="F7" i="4"/>
  <c r="F6" i="4"/>
  <c r="F5" i="4"/>
  <c r="F4" i="4"/>
  <c r="F29" i="4" l="1"/>
  <c r="F17" i="4"/>
  <c r="F22" i="4"/>
  <c r="F10" i="4"/>
  <c r="F40" i="3"/>
  <c r="F41" i="3" s="1"/>
  <c r="F37" i="3"/>
  <c r="F38" i="3" s="1"/>
  <c r="F32" i="3"/>
  <c r="F31" i="3"/>
  <c r="F30" i="3"/>
  <c r="F26" i="3"/>
  <c r="F27" i="3" s="1"/>
  <c r="F23" i="3"/>
  <c r="F22" i="3"/>
  <c r="F18" i="3"/>
  <c r="F19" i="3" s="1"/>
  <c r="F17" i="3"/>
  <c r="F14" i="3"/>
  <c r="F13" i="3"/>
  <c r="F10" i="3"/>
  <c r="F9" i="3"/>
  <c r="F8" i="3"/>
  <c r="F7" i="3"/>
  <c r="F6" i="3"/>
  <c r="F5" i="3"/>
  <c r="F15" i="3" l="1"/>
  <c r="F24" i="3"/>
  <c r="F44" i="4"/>
  <c r="F45" i="4" s="1"/>
  <c r="F46" i="4" s="1"/>
  <c r="F33" i="3"/>
  <c r="F11" i="3"/>
  <c r="F42" i="3" l="1"/>
  <c r="F43" i="3" s="1"/>
  <c r="F44" i="3" s="1"/>
</calcChain>
</file>

<file path=xl/comments1.xml><?xml version="1.0" encoding="utf-8"?>
<comments xmlns="http://schemas.openxmlformats.org/spreadsheetml/2006/main">
  <authors>
    <author>Autore</author>
  </authors>
  <commentList>
    <comment ref="B21" authorId="0" shapeId="0">
      <text>
        <r>
          <rPr>
            <b/>
            <sz val="9"/>
            <color indexed="81"/>
            <rFont val="Tahoma"/>
            <family val="2"/>
          </rPr>
          <t xml:space="preserve"> In line item 2.1, it is stated that the HCB wall height is 1.2 m with the remaining 2 m to be completed using wire mesh. However, in line item 2.2, the wire mesh height is indicated as 1.8 m.
Please review and align the two items to ensure consistency in wall and mesh heights.</t>
        </r>
      </text>
    </comment>
  </commentList>
</comments>
</file>

<file path=xl/sharedStrings.xml><?xml version="1.0" encoding="utf-8"?>
<sst xmlns="http://schemas.openxmlformats.org/spreadsheetml/2006/main" count="540" uniqueCount="177">
  <si>
    <t>Rate</t>
  </si>
  <si>
    <t>ml</t>
  </si>
  <si>
    <t>m2</t>
  </si>
  <si>
    <t>Supply and fix SUSPENDING Chip wood ceilings as per the engineers approval. Price shall include  purlin &amp; battens with c/c spacing of 600 mm both ways, middle and corner list and all other necessary accessories.</t>
  </si>
  <si>
    <t>Concrete work</t>
  </si>
  <si>
    <t>Item</t>
  </si>
  <si>
    <t xml:space="preserve"> DESCRIPTION</t>
  </si>
  <si>
    <t>Excavation and earth work</t>
  </si>
  <si>
    <t xml:space="preserve">Clear off top vegetable soil, bushes and small trees to an average depth of 10cm. </t>
  </si>
  <si>
    <t>Bulk excavation in ordinary soil to a depth not exceeding 20cm</t>
  </si>
  <si>
    <t>Trench excavation for fence in ordinary soil to a depth not exceeding 20cm from</t>
  </si>
  <si>
    <t xml:space="preserve">Pit excavation for vertical main post wooden poles @ c/c 60cm to adepth of 70cm and Dia.30cm starting befor trench excavate surface for continous foundation. </t>
  </si>
  <si>
    <t>Back fill with good dry filling, selected and borrowed material and wet compact in layers not exceeding 20cm Around sides of masonry foundation</t>
  </si>
  <si>
    <t>Burial pit excavation area 100cm*100cm depth 150cm fence it in five row use barbed wire height 150 cm price shall include pit excavation for vertical main post wooden poles and nail .</t>
  </si>
  <si>
    <t>Masonry work</t>
  </si>
  <si>
    <r>
      <t xml:space="preserve">30cm thick hard trachyte or equivalent stone masonry foundation below normal ground level (30cm in the outer perimeter of the wall and </t>
    </r>
    <r>
      <rPr>
        <b/>
        <sz val="11"/>
        <color theme="1"/>
        <rFont val="Times New Roman"/>
        <family val="1"/>
      </rPr>
      <t>20cm</t>
    </r>
    <r>
      <rPr>
        <sz val="11"/>
        <color theme="1"/>
        <rFont val="Times New Roman"/>
        <family val="1"/>
      </rPr>
      <t xml:space="preserve"> depth) bedded in cement sand mortar (1:3) price shall include mortar bedding and pointing</t>
    </r>
  </si>
  <si>
    <r>
      <t>Ditto as above but above normal ground level at an average height of (</t>
    </r>
    <r>
      <rPr>
        <b/>
        <sz val="11"/>
        <color theme="1"/>
        <rFont val="Times New Roman"/>
        <family val="1"/>
      </rPr>
      <t>20cm)</t>
    </r>
    <r>
      <rPr>
        <sz val="11"/>
        <color theme="1"/>
        <rFont val="Times New Roman"/>
        <family val="1"/>
      </rPr>
      <t>.</t>
    </r>
  </si>
  <si>
    <t xml:space="preserve">                                           Total carried to summary</t>
  </si>
  <si>
    <t>5cm thick lean concrete quality C-5, minimum cement content 150kg/m3</t>
  </si>
  <si>
    <r>
      <t>A)</t>
    </r>
    <r>
      <rPr>
        <sz val="11"/>
        <color theme="1"/>
        <rFont val="Times New Roman"/>
        <family val="1"/>
      </rPr>
      <t xml:space="preserve"> Under masonry foundations</t>
    </r>
  </si>
  <si>
    <t xml:space="preserve">Ø10-12cm local wood (splited acacia) vertical main post anchored to mass concrete as indicated on the drawing, the local wood posts shall be straight and free of any harmful defects. With an average height of 450cm and center to center at 60cm. </t>
  </si>
  <si>
    <t xml:space="preserve">Construct wall out of Ø 6cm eucalyptus horizontal and diagonal bracings nailed to posts every 60cm and G-32 Corrugated Iron Sheet wall Cover and above G-32 Corrugated Iron Sheet wall Cover there is (60cm-120cm) height free for ventilation. </t>
  </si>
  <si>
    <t xml:space="preserve">Supply and fix G-32 CIS roof cover, fixed to 5cm*7cm eucalyptus purlins c/c 90cm with dome headed galvanized nails. All roof members anchored to each other with band iron. Purlins measured separately and 
horizontal projection of roof area taken for measuremnet. </t>
  </si>
  <si>
    <t xml:space="preserve">                                            Total carried to summary</t>
  </si>
  <si>
    <t>All wooden members shall be well seasoned, straight and free from any harm full defect.</t>
  </si>
  <si>
    <t>A) Ø10-12cm local wood (splited acacia) vertical main post</t>
  </si>
  <si>
    <t>B) Ø 8-10cm eucalyptus Vertical &amp; diagonal truss members</t>
  </si>
  <si>
    <t>C) 5x7cm eucalyptus wood purlin.</t>
  </si>
  <si>
    <t xml:space="preserve">                                             Total carried to summary</t>
  </si>
  <si>
    <t xml:space="preserve"> Door</t>
  </si>
  <si>
    <t>Type D1, size (90x200)cm</t>
  </si>
  <si>
    <t>Construct Fire Place Stand out of 10Psc of 20cm thick Hollow Concrete Block, Mix two loads of hay with 1.8m3of soil preparing it with mud according to the Drawing and with the Specification below.</t>
  </si>
  <si>
    <t xml:space="preserve">                 FINISHING WORK</t>
  </si>
  <si>
    <t xml:space="preserve">                                                      GRAND TOTAL</t>
  </si>
  <si>
    <t xml:space="preserve">                                                        VAT 15%                             </t>
  </si>
  <si>
    <t xml:space="preserve">                                                 TOTAL WITH VAT            </t>
  </si>
  <si>
    <t xml:space="preserve">UNIT </t>
  </si>
  <si>
    <t>Qty</t>
  </si>
  <si>
    <t>Total</t>
  </si>
  <si>
    <t>Sub Total</t>
  </si>
  <si>
    <t>M2</t>
  </si>
  <si>
    <t>M3</t>
  </si>
  <si>
    <t>pcs</t>
  </si>
  <si>
    <t>FINISHING WORK</t>
  </si>
  <si>
    <t>WALL WORK</t>
  </si>
  <si>
    <t xml:space="preserve">BILL OF QUANTITY FOR THE CONSTRUCTION WORK OF STORE AND FENCE IN DIMEKA CITY HP     </t>
  </si>
  <si>
    <t>Trench excavation for store in ordinary soil to a depth not exceeding 20cm from</t>
  </si>
  <si>
    <t>Burial pit excavation area 300cm*300cm depth 150cm .</t>
  </si>
  <si>
    <t xml:space="preserve">Construct wall out of Ø 6cm eucalyptus horizontal and diagonal bracings nailed to posts every 90cm </t>
  </si>
  <si>
    <t xml:space="preserve"> </t>
  </si>
  <si>
    <t>A.</t>
  </si>
  <si>
    <t>1.1</t>
  </si>
  <si>
    <t xml:space="preserve">Clearing of the site to remove top soil and other rubbish materials to an average depth of 300 mm. Note: No allowance for working space to be considered for measurement. Price shall include all working space allowances deemed necessary. </t>
  </si>
  <si>
    <t xml:space="preserve">Trench excavation for stone masonry foundation wall in ordinary soil to a depth not exceeding 1500mm starting from reduced level. Note: measurement shall include 150 mm working space for trench excavation. </t>
  </si>
  <si>
    <t>m3</t>
  </si>
  <si>
    <t>Back fill  around Masonry foundation wall with selected  material, well rammed in layers of 200mm thick and compacted at dry density and optimum moisture content to achieve 95% standard proctor.</t>
  </si>
  <si>
    <t>Back fill  under hard core with selected  material, well rammed in layers of 200mm thick and compacted at dry density and optimum moisture content to achieve 95% standard proctor.</t>
  </si>
  <si>
    <t>Cart away excavated material from the site as approved by the Engineer. Soil shall be damped more than 1km.</t>
  </si>
  <si>
    <t>250mm thick basaltic or equivalent stone hard core well rolled, consolidated and blinded with crushed stone.</t>
  </si>
  <si>
    <t>CONCRETE WORK</t>
  </si>
  <si>
    <t xml:space="preserve">In 100mm thick ground floor slab and ramp. </t>
  </si>
  <si>
    <t>MASONRY  WORK</t>
  </si>
  <si>
    <t xml:space="preserve">Basaltic or equivalent stone masonry foundation wall bedded in cement sand mortar (1:4) below NGL.. </t>
  </si>
  <si>
    <t>Ditto as item 3.1, but, above NGL.</t>
  </si>
  <si>
    <t>B.</t>
  </si>
  <si>
    <t>SUPER -STRUCTURE</t>
  </si>
  <si>
    <t>2</t>
  </si>
  <si>
    <t>Wall WORK</t>
  </si>
  <si>
    <t>ROOFING</t>
  </si>
  <si>
    <t>Supply and fix 0.5mm thick galvanized flat metal sheet gutter(Dev. l=0.70 m). Price shall include all wooden truss works and fixing accessories.</t>
  </si>
  <si>
    <t>Supply and fix diam 110mm PVC down pipe. Price shall include all connection, PVC liner with all the necessary fixing accessories.</t>
  </si>
  <si>
    <t>3.3.1</t>
  </si>
  <si>
    <t xml:space="preserve">5*7 Zigba perlin </t>
  </si>
  <si>
    <t xml:space="preserve">12&amp;10&amp;8 </t>
  </si>
  <si>
    <t>Metal work.</t>
  </si>
  <si>
    <t xml:space="preserve">Supply and fix 38mm thick LTZ frame doors  all as per the drawing. Price shall include Orlando or equivalent locks and hinges,grill works,louver ,mesh work,one coat of primer and two coats of synthetic enamel paint. (glazing measured separately). </t>
  </si>
  <si>
    <t xml:space="preserve"> D1 size 1200x2700mm.</t>
  </si>
  <si>
    <t>no.</t>
  </si>
  <si>
    <t>STEEL STRUCTURE</t>
  </si>
  <si>
    <t>FINISHING</t>
  </si>
  <si>
    <t>Inspect and apply 50mm thick polished cement screed floor. Price shall include all the necessary and incidental works.</t>
  </si>
  <si>
    <t xml:space="preserve"> PAINTING</t>
  </si>
  <si>
    <t>Apply three coats of plastic emulsion paint to  internally  plastered wall surfaces.</t>
  </si>
  <si>
    <t>Apply three coats of plastic emulsion paint to  externally  plastered wall surfaces.</t>
  </si>
  <si>
    <t>Construct HCB wall (3m *6) for two sides  and the other opposite side 1.2m height HCB and the remaining 2m with mesh wire .price shall include plastering and (1:3) mortar bed</t>
  </si>
  <si>
    <t>Apply in three coats of plastic emulsion paint to all internal and external plastered wall surfaces of the …. room inside the health post.colors shall be decided by the consultant in discussion with the client.</t>
  </si>
  <si>
    <t xml:space="preserve">Apply metallic painting the external and  internal door and window of the …... room inside the health post.  price shall include two window glass size 1m*50cm. </t>
  </si>
  <si>
    <t>Supply and fix chip wood ceiling with painting the external and internal part and use parnel ceiling for external part of the the ....... room size of chip wood ceiling (60cm*120cm) size of parnel ceiling (7.56m*40cm) price shall not include Vertical &amp; horizontal truss members</t>
  </si>
  <si>
    <t xml:space="preserve">BILL OF QUANTITY FOR THE CONSTRUCTION WORK OF IN ARBORE HP      </t>
  </si>
  <si>
    <t xml:space="preserve">Apply two coats of plaster in cement mortar (1:3) up to fine finish to all internal and external wall surfaces. Plastering work shall inciude all surface pre-cleaning preparation, chiseling, polishing, job plastering, plastering to edges and cleaningat the end of finishing work. </t>
  </si>
  <si>
    <t xml:space="preserve">Rendering for external wall. Plastering work shall inciude all surface pre-cleaning preparation, chiseling, polishing and cleaningat the end of finishing work. </t>
  </si>
  <si>
    <t>a) To internal and external  plastered wall surface</t>
  </si>
  <si>
    <t>Apply in two coats of plastic emulsion paint to all internal and external plastered wall surfaces. The work shall include all surface pre-cleaning preparation, chiseling, polishing and cleaning at the end of painting work.  Color shall be decided by the consultant in discussion with the client.</t>
  </si>
  <si>
    <t xml:space="preserve">BILL OF QUANTITY FOR THE CONSTRUCTION WORK OF KITCHEN IN ARBORE HP     </t>
  </si>
  <si>
    <t xml:space="preserve">                                          Description</t>
  </si>
  <si>
    <t xml:space="preserve">  Rate</t>
  </si>
  <si>
    <t>AMOUNT</t>
  </si>
  <si>
    <t xml:space="preserve">200mm thick HCB class B wall both sides left for plastering; bedded in cement mortar (1:3). Price shall include mortar bed.  </t>
  </si>
  <si>
    <t xml:space="preserve">BILL OF QUANTITY FOR THE CONSTRUCTION WORK OF IN DIMEKA HP      </t>
  </si>
  <si>
    <t xml:space="preserve">BILL OF QUANTITY FOR THE CONSTRUCTION WORK OF KITCHEN AND REPURPOSING IN SHANQO HP     </t>
  </si>
  <si>
    <t>SHANQO M.W</t>
  </si>
  <si>
    <t>SHANQO KITCHEN &amp; REPURPOSING</t>
  </si>
  <si>
    <t>DIMEKA REPURPOSING</t>
  </si>
  <si>
    <t xml:space="preserve">ARBORE KITCHEN </t>
  </si>
  <si>
    <t>ARBORE M.W</t>
  </si>
  <si>
    <t>ARBORE REPURPOSING</t>
  </si>
  <si>
    <t>SUM TOTAL COST</t>
  </si>
  <si>
    <t>VAT 15%</t>
  </si>
  <si>
    <t>GRAND TOTAL COST</t>
  </si>
  <si>
    <t xml:space="preserve">Clear off top vegetable soil, bushes and small trees to an average depth of 20cm. </t>
  </si>
  <si>
    <t xml:space="preserve">Supply and fix G-30 CIS roof cover, fixed to 5cm*7cm eucalyptus purlins c/c 90cm with dome headed galvanized nails. All roof members anchored to each other with band iron. Purlins measured separately and 
horizontal projection of roof area taken for measuremnet. </t>
  </si>
  <si>
    <t>1.2</t>
  </si>
  <si>
    <t>2.1</t>
  </si>
  <si>
    <t>3.1</t>
  </si>
  <si>
    <t>4.1</t>
  </si>
  <si>
    <t>Quantity</t>
  </si>
  <si>
    <t>Unit</t>
  </si>
  <si>
    <t xml:space="preserve">COST SUMMARY </t>
  </si>
  <si>
    <t>1.3</t>
  </si>
  <si>
    <t>1.4</t>
  </si>
  <si>
    <t>1.5</t>
  </si>
  <si>
    <t>1.6</t>
  </si>
  <si>
    <t>Bill of quantities for Arbore  Heath Center Maternity Waiting Home</t>
  </si>
  <si>
    <t>SUB-STRUCTURE</t>
  </si>
  <si>
    <t>EXCAVATION &amp; EARTH WORK</t>
  </si>
  <si>
    <t>Total carried to summary</t>
  </si>
  <si>
    <t>GRAND TOTAL WITH VAT</t>
  </si>
  <si>
    <t>15% VAT</t>
  </si>
  <si>
    <t>GRAND TOTAL</t>
  </si>
  <si>
    <t>3.2</t>
  </si>
  <si>
    <t>2.2</t>
  </si>
  <si>
    <t>3.3</t>
  </si>
  <si>
    <t>5.1</t>
  </si>
  <si>
    <t>6.1</t>
  </si>
  <si>
    <t>7.1</t>
  </si>
  <si>
    <t>7.2</t>
  </si>
  <si>
    <t>Metal work</t>
  </si>
  <si>
    <t xml:space="preserve">Supply and fix precoated G-28 GIS roof cover </t>
  </si>
  <si>
    <t xml:space="preserve">Supply and fix 38mm thick LTZ frame doors  all as per the drawing. Price shall include Orlando or equivalent locks and hinges, grill works, louver, mesh work, one coat of primer and two coats of synthetic enamel paint (glazing measured separately). </t>
  </si>
  <si>
    <t>Supply and Errect 100*100*3mm RHS posts to support the roof at each corners and use for top tia beam Price shall includeone coat of primer and two coats of synthetic enamel paint.</t>
  </si>
  <si>
    <t>Clearing of the site to remove top soil and other rubbish materials to an average depth of 300 mm. Note: No allowance for working space to be considered for measurement. Price shall include all working space allowances deemed necessary</t>
  </si>
  <si>
    <t>Trench excavation for stone masonry foundation wall in ordinary soil to a depth not exceeding 1500mm starting from reduced level. Note: measurement shall include 150 mm working space for trench excavation</t>
  </si>
  <si>
    <t>Back fill  around Masonry foundation wall with selected  material, well rammed in layers of 200mm thick and compacted at dry density and optimum moisture content to achieve 95% standard proctor</t>
  </si>
  <si>
    <t>Back fill  under hard core with selected  material, well rammed in layers of 200mm thick and compacted at dry density and optimum moisture content to achieve 95% standard proctor</t>
  </si>
  <si>
    <t>Cart away excavated material from the site as approved by the Engineer. Soil shall be damped more than 1km from the site</t>
  </si>
  <si>
    <t>250mm thick basaltic or equivalent stone hard core well rolled, consolidated and blinded with crushed stone</t>
  </si>
  <si>
    <t>CARPENTRY &amp; JOINERY</t>
  </si>
  <si>
    <t>Fire Place Stand Work</t>
  </si>
  <si>
    <t xml:space="preserve">VAT 15%                             </t>
  </si>
  <si>
    <t xml:space="preserve">TOTAL WITH VAT            </t>
  </si>
  <si>
    <t xml:space="preserve">Concrete work 10 cm depth around the in get of the room C-25 concrete  quality, 360 kg of cement/m3        </t>
  </si>
  <si>
    <t>PLASTERING WORK</t>
  </si>
  <si>
    <t>BLOCK  WORK</t>
  </si>
  <si>
    <t xml:space="preserve">Apply final coat of final gypsum plaster </t>
  </si>
  <si>
    <t>PAINTING WORK</t>
  </si>
  <si>
    <t>m</t>
  </si>
  <si>
    <t xml:space="preserve">Corrugated iron doors manufactured from eucalyptus Wooden members and G-32 Corrugated Iron Sheet Material. Unit price includes approved quality locks, hinges and all other neccessary accessories to accomplish the works.
</t>
  </si>
  <si>
    <r>
      <t>Apply protective fence with cyclon wire(Ø 2mm</t>
    </r>
    <r>
      <rPr>
        <sz val="11"/>
        <color theme="1"/>
        <rFont val="Calibri"/>
        <family val="2"/>
      </rPr>
      <t>)</t>
    </r>
    <r>
      <rPr>
        <sz val="11"/>
        <color theme="1"/>
        <rFont val="Times New Roman"/>
        <family val="1"/>
      </rPr>
      <t xml:space="preserve"> and a lockable gate around the store and burial pit excavation area and  area (30m*8m) height (2m) price shall  include 76 local wood (splited acacia) vertical main post,76 pit excavation (Ø30cm and depth 70cm),nail</t>
    </r>
  </si>
  <si>
    <t>A. SUB STRUCTURE</t>
  </si>
  <si>
    <t>B. SUPER STRUCTURE</t>
  </si>
  <si>
    <t>Masonery work</t>
  </si>
  <si>
    <r>
      <t xml:space="preserve">30cm thick hard trachyte or equivalent stone masonry foundation below normal ground level (30cm in the outer perimeter of the wall and </t>
    </r>
    <r>
      <rPr>
        <b/>
        <sz val="12"/>
        <color theme="1"/>
        <rFont val="Times New Roman"/>
        <family val="1"/>
      </rPr>
      <t>20cm</t>
    </r>
    <r>
      <rPr>
        <sz val="12"/>
        <color theme="1"/>
        <rFont val="Times New Roman"/>
        <family val="1"/>
      </rPr>
      <t xml:space="preserve"> depth) bedded in cement sand mortar (1:3) price shall include mortar bedding and pointing</t>
    </r>
  </si>
  <si>
    <r>
      <t>Ditto as above but above normal ground level at an average height of (</t>
    </r>
    <r>
      <rPr>
        <b/>
        <sz val="12"/>
        <color theme="1"/>
        <rFont val="Times New Roman"/>
        <family val="1"/>
      </rPr>
      <t>20cm)</t>
    </r>
    <r>
      <rPr>
        <sz val="12"/>
        <color theme="1"/>
        <rFont val="Times New Roman"/>
        <family val="1"/>
      </rPr>
      <t>.</t>
    </r>
  </si>
  <si>
    <r>
      <t>A)</t>
    </r>
    <r>
      <rPr>
        <sz val="12"/>
        <color theme="1"/>
        <rFont val="Times New Roman"/>
        <family val="1"/>
      </rPr>
      <t xml:space="preserve"> Under masonry foundations</t>
    </r>
  </si>
  <si>
    <t>Door</t>
  </si>
  <si>
    <t>6.2</t>
  </si>
  <si>
    <t>6.3</t>
  </si>
  <si>
    <t>Bill of quantities for Shanko  Heath Center Maternity Block Rehabilitation work</t>
  </si>
  <si>
    <t xml:space="preserve"> SUB-STRUCTURE</t>
  </si>
  <si>
    <r>
      <t xml:space="preserve">Construct 1.8m mesh wire on the top of the HCB wall for two sides of front and rear. The price includes </t>
    </r>
    <r>
      <rPr>
        <b/>
        <sz val="12"/>
        <color rgb="FF000000"/>
        <rFont val="Times New Roman"/>
        <family val="1"/>
      </rPr>
      <t>LTZ</t>
    </r>
    <r>
      <rPr>
        <sz val="12"/>
        <color rgb="FF000000"/>
        <rFont val="Times New Roman"/>
        <family val="1"/>
      </rPr>
      <t xml:space="preserve"> the horizontal and vertical metals to support the mesh </t>
    </r>
  </si>
  <si>
    <r>
      <t>C</t>
    </r>
    <r>
      <rPr>
        <b/>
        <sz val="12"/>
        <color theme="1"/>
        <rFont val="Times New Roman"/>
        <family val="1"/>
      </rPr>
      <t>eilings work</t>
    </r>
  </si>
  <si>
    <r>
      <t xml:space="preserve">Construct 1.8m mesh wire on the top of the HCB wall for two sides of front and rear. The price includes </t>
    </r>
    <r>
      <rPr>
        <b/>
        <sz val="12"/>
        <color rgb="FF000000"/>
        <rFont val="Times New Roman"/>
        <family val="1"/>
      </rPr>
      <t>LT</t>
    </r>
    <r>
      <rPr>
        <sz val="12"/>
        <color rgb="FF000000"/>
        <rFont val="Times New Roman"/>
        <family val="1"/>
      </rPr>
      <t xml:space="preserve"> the horizontal and vertical metals to support the mesh </t>
    </r>
  </si>
  <si>
    <t>Total cost</t>
  </si>
  <si>
    <t xml:space="preserve">NAME OF KEBELE  </t>
  </si>
  <si>
    <t>DIMEKA STORE &amp; FENCE</t>
  </si>
  <si>
    <t>3</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</si>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</sst>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_(* #,##0.00_);_(* \(#,##0.00\);_(* &quot;-&quot;??_);_(@_)"/>
    <numFmt numFmtId="166" formatCode="#,##0.0"/>
    <numFmt numFmtId="167" formatCode="_(* #,##0_);_(* \(#,##0\);_(* &quot;-&quot;??_);_(@_)"/>
    <numFmt numFmtId="168" formatCode="_(* #,##0.0_);_(* \(#,##0.0\);_(* &quot;-&quot;??_);_(@_)"/>
    <numFmt numFmtId="169" formatCode="0.0"/>
    <numFmt numFmtId="170" formatCode="_-* #,##0_-;\-* #,##0_-;_-* &quot;-&quot;??_-;_-@_-"/>
  </numFmts>
  <fonts count="28" x14ac:knownFonts="1">
    <font>
      <sz val="11"/>
      <color theme="1"/>
      <name val="Calibri"/>
      <family val="2"/>
      <scheme val="minor"/>
    </font>
    <font>
      <sz val="11"/>
      <color theme="1"/>
      <name val="Calibri"/>
      <family val="2"/>
      <scheme val="minor"/>
    </font>
    <font>
      <sz val="10"/>
      <name val="Arial"/>
      <family val="2"/>
    </font>
    <font>
      <sz val="12"/>
      <color theme="1"/>
      <name val="Book Antiqua"/>
      <family val="1"/>
    </font>
    <font>
      <sz val="12"/>
      <color theme="1"/>
      <name val="Times New Roman"/>
      <family val="1"/>
    </font>
    <font>
      <sz val="12"/>
      <name val="Times New Roman"/>
      <family val="1"/>
    </font>
    <font>
      <b/>
      <sz val="11"/>
      <color theme="1"/>
      <name val="Times New Roman"/>
      <family val="1"/>
    </font>
    <font>
      <b/>
      <sz val="12"/>
      <color theme="1"/>
      <name val="Times New Roman"/>
      <family val="1"/>
    </font>
    <font>
      <sz val="11"/>
      <color theme="1"/>
      <name val="Times New Roman"/>
      <family val="1"/>
    </font>
    <font>
      <b/>
      <sz val="10"/>
      <color theme="1"/>
      <name val="Times New Roman"/>
      <family val="1"/>
    </font>
    <font>
      <vertAlign val="superscript"/>
      <sz val="20"/>
      <color theme="1"/>
      <name val="Calibri"/>
      <family val="2"/>
      <scheme val="minor"/>
    </font>
    <font>
      <vertAlign val="superscript"/>
      <sz val="16"/>
      <color theme="1"/>
      <name val="Times New Roman"/>
      <family val="1"/>
    </font>
    <font>
      <sz val="11"/>
      <color theme="1"/>
      <name val="Calibri"/>
      <family val="2"/>
    </font>
    <font>
      <sz val="11"/>
      <color rgb="FF000000"/>
      <name val="Calibri"/>
      <family val="2"/>
    </font>
    <font>
      <b/>
      <sz val="14"/>
      <color theme="1"/>
      <name val="Times New Roman"/>
      <family val="1"/>
    </font>
    <font>
      <i/>
      <sz val="12"/>
      <color theme="1"/>
      <name val="Times New Roman"/>
      <family val="1"/>
    </font>
    <font>
      <b/>
      <i/>
      <sz val="12"/>
      <color theme="1"/>
      <name val="Times New Roman"/>
      <family val="1"/>
    </font>
    <font>
      <i/>
      <sz val="12"/>
      <color rgb="FF000000"/>
      <name val="Times New Roman"/>
      <family val="1"/>
    </font>
    <font>
      <i/>
      <sz val="12"/>
      <name val="Times New Roman"/>
      <family val="1"/>
    </font>
    <font>
      <b/>
      <sz val="9"/>
      <color indexed="81"/>
      <name val="Tahoma"/>
      <family val="2"/>
    </font>
    <font>
      <sz val="11"/>
      <color indexed="8"/>
      <name val="Calibri"/>
      <family val="2"/>
    </font>
    <font>
      <b/>
      <sz val="16"/>
      <color rgb="FF000000"/>
      <name val="Times New Roman"/>
      <family val="1"/>
    </font>
    <font>
      <b/>
      <sz val="12"/>
      <color rgb="FF000000"/>
      <name val="Times New Roman"/>
      <family val="1"/>
    </font>
    <font>
      <vertAlign val="superscript"/>
      <sz val="12"/>
      <color theme="1"/>
      <name val="Times New Roman"/>
      <family val="1"/>
    </font>
    <font>
      <sz val="12"/>
      <color rgb="FF000000"/>
      <name val="Times New Roman"/>
      <family val="1"/>
    </font>
    <font>
      <b/>
      <u/>
      <sz val="12"/>
      <color rgb="FF000000"/>
      <name val="Times New Roman"/>
      <family val="1"/>
    </font>
    <font>
      <sz val="12"/>
      <color theme="1"/>
      <name val="Calibri"/>
      <family val="2"/>
      <scheme val="minor"/>
    </font>
    <font>
      <sz val="14"/>
      <color rgb="FF000000"/>
      <name val="Times New Roman"/>
      <family val="1"/>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00"/>
      </patternFill>
    </fill>
    <fill>
      <patternFill patternType="solid">
        <fgColor rgb="FFFFFFFF"/>
        <bgColor rgb="FFFFFFFF"/>
      </patternFill>
    </fill>
    <fill>
      <patternFill patternType="solid">
        <fgColor theme="0"/>
        <bgColor rgb="FFFFFF00"/>
      </patternFill>
    </fill>
    <fill>
      <patternFill patternType="solid">
        <fgColor theme="0"/>
        <bgColor rgb="FFFFFFFF"/>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medium">
        <color indexed="64"/>
      </left>
      <right/>
      <top style="thin">
        <color indexed="64"/>
      </top>
      <bottom/>
      <diagonal/>
    </border>
  </borders>
  <cellStyleXfs count="6">
    <xf numFmtId="0" fontId="0" fillId="0" borderId="0"/>
    <xf numFmtId="164" fontId="1" fillId="0" borderId="0" applyFont="0" applyFill="0" applyBorder="0" applyAlignment="0" applyProtection="0"/>
    <xf numFmtId="0" fontId="2" fillId="0" borderId="0"/>
    <xf numFmtId="164" fontId="13" fillId="0" borderId="0">
      <alignment vertical="top"/>
      <protection locked="0"/>
    </xf>
    <xf numFmtId="0" fontId="2" fillId="0" borderId="0"/>
    <xf numFmtId="165" fontId="20" fillId="0" borderId="0" applyFont="0" applyFill="0" applyBorder="0" applyAlignment="0" applyProtection="0"/>
  </cellStyleXfs>
  <cellXfs count="168">
    <xf numFmtId="0" fontId="0" fillId="0" borderId="0" xfId="0"/>
    <xf numFmtId="0" fontId="15" fillId="0" borderId="0" xfId="0" applyFont="1"/>
    <xf numFmtId="0" fontId="15" fillId="0" borderId="0" xfId="0" applyFont="1" applyAlignment="1">
      <alignment vertical="center"/>
    </xf>
    <xf numFmtId="164" fontId="17" fillId="0" borderId="0" xfId="3" applyFont="1" applyAlignment="1" applyProtection="1"/>
    <xf numFmtId="0" fontId="15" fillId="0" borderId="2" xfId="0" applyFont="1" applyBorder="1" applyAlignment="1">
      <alignment vertical="center"/>
    </xf>
    <xf numFmtId="0" fontId="15" fillId="2" borderId="0" xfId="0" applyFont="1" applyFill="1" applyAlignment="1">
      <alignment vertical="center"/>
    </xf>
    <xf numFmtId="164" fontId="4" fillId="2" borderId="2" xfId="1" applyFont="1" applyFill="1" applyBorder="1" applyAlignment="1">
      <alignment vertical="center"/>
    </xf>
    <xf numFmtId="0" fontId="0" fillId="0" borderId="0" xfId="0" applyAlignment="1">
      <alignment vertical="center"/>
    </xf>
    <xf numFmtId="0" fontId="7" fillId="0" borderId="6" xfId="0" applyFont="1" applyBorder="1" applyAlignment="1">
      <alignment horizontal="right" vertical="center"/>
    </xf>
    <xf numFmtId="164" fontId="17" fillId="2" borderId="2" xfId="3" applyFont="1" applyFill="1" applyBorder="1" applyAlignment="1" applyProtection="1">
      <alignment vertical="center"/>
    </xf>
    <xf numFmtId="164" fontId="17" fillId="0" borderId="0" xfId="3" applyFont="1" applyAlignment="1" applyProtection="1">
      <alignment vertical="center"/>
    </xf>
    <xf numFmtId="0" fontId="4" fillId="2" borderId="2" xfId="0" applyFont="1" applyFill="1" applyBorder="1" applyAlignment="1">
      <alignment vertical="center" wrapText="1"/>
    </xf>
    <xf numFmtId="164" fontId="4" fillId="2" borderId="2" xfId="1" applyFont="1" applyFill="1" applyBorder="1" applyAlignment="1">
      <alignment horizontal="center" vertical="center" wrapText="1"/>
    </xf>
    <xf numFmtId="167" fontId="4" fillId="2" borderId="2" xfId="1" applyNumberFormat="1" applyFont="1" applyFill="1" applyBorder="1" applyAlignment="1">
      <alignment horizontal="right" vertical="center"/>
    </xf>
    <xf numFmtId="164" fontId="8" fillId="2" borderId="2" xfId="1" applyFont="1" applyFill="1" applyBorder="1" applyAlignment="1">
      <alignment horizontal="left" vertical="center" wrapText="1"/>
    </xf>
    <xf numFmtId="0" fontId="4" fillId="2" borderId="2" xfId="0" applyFont="1" applyFill="1" applyBorder="1" applyAlignment="1">
      <alignment vertical="center"/>
    </xf>
    <xf numFmtId="3" fontId="4" fillId="2" borderId="2" xfId="0" applyNumberFormat="1" applyFont="1" applyFill="1" applyBorder="1" applyAlignment="1">
      <alignment vertical="center"/>
    </xf>
    <xf numFmtId="164" fontId="7" fillId="2" borderId="2" xfId="1" applyFont="1" applyFill="1" applyBorder="1" applyAlignment="1">
      <alignment vertical="center" wrapText="1"/>
    </xf>
    <xf numFmtId="164" fontId="7" fillId="2" borderId="2" xfId="1" applyFont="1" applyFill="1" applyBorder="1" applyAlignment="1">
      <alignment vertical="center"/>
    </xf>
    <xf numFmtId="164" fontId="8" fillId="2" borderId="2" xfId="1" applyFont="1" applyFill="1" applyBorder="1" applyAlignment="1">
      <alignment vertical="center" wrapText="1"/>
    </xf>
    <xf numFmtId="164" fontId="4" fillId="2" borderId="2" xfId="0" applyNumberFormat="1" applyFont="1" applyFill="1" applyBorder="1" applyAlignment="1">
      <alignment vertical="center"/>
    </xf>
    <xf numFmtId="164" fontId="4" fillId="2" borderId="2" xfId="1" applyFont="1" applyFill="1" applyBorder="1" applyAlignment="1">
      <alignment vertical="center" wrapText="1"/>
    </xf>
    <xf numFmtId="164" fontId="4" fillId="2" borderId="2" xfId="1" applyFont="1" applyFill="1" applyBorder="1" applyAlignment="1">
      <alignment horizontal="left" vertical="center" wrapText="1"/>
    </xf>
    <xf numFmtId="167" fontId="7" fillId="2" borderId="2" xfId="1" applyNumberFormat="1" applyFont="1" applyFill="1" applyBorder="1" applyAlignment="1">
      <alignment vertical="center"/>
    </xf>
    <xf numFmtId="164" fontId="7" fillId="2" borderId="2" xfId="1" applyFont="1" applyFill="1" applyBorder="1" applyAlignment="1">
      <alignment horizontal="left" vertical="center" wrapText="1"/>
    </xf>
    <xf numFmtId="164" fontId="7" fillId="2" borderId="2" xfId="1" applyFont="1" applyFill="1" applyBorder="1" applyAlignment="1">
      <alignment horizontal="right" vertical="center" wrapText="1"/>
    </xf>
    <xf numFmtId="164" fontId="4" fillId="2" borderId="2" xfId="1" applyFont="1" applyFill="1" applyBorder="1" applyAlignment="1">
      <alignment horizontal="left" vertical="center"/>
    </xf>
    <xf numFmtId="164" fontId="5" fillId="2" borderId="2" xfId="1" applyFont="1" applyFill="1" applyBorder="1" applyAlignment="1">
      <alignment vertical="center"/>
    </xf>
    <xf numFmtId="0" fontId="0" fillId="0" borderId="0" xfId="0" applyAlignment="1">
      <alignment horizontal="left" vertical="center"/>
    </xf>
    <xf numFmtId="0" fontId="7" fillId="2" borderId="2" xfId="0" applyFont="1" applyFill="1" applyBorder="1" applyAlignment="1">
      <alignment vertical="center"/>
    </xf>
    <xf numFmtId="0" fontId="7" fillId="2" borderId="2" xfId="0" applyFont="1" applyFill="1" applyBorder="1" applyAlignment="1">
      <alignment vertical="center" wrapText="1"/>
    </xf>
    <xf numFmtId="0" fontId="23" fillId="2" borderId="2" xfId="0" applyFont="1" applyFill="1" applyBorder="1" applyAlignment="1">
      <alignment horizontal="left" vertical="center"/>
    </xf>
    <xf numFmtId="166" fontId="4" fillId="2" borderId="2" xfId="0" applyNumberFormat="1" applyFont="1" applyFill="1" applyBorder="1" applyAlignment="1">
      <alignment horizontal="justify" vertical="center" wrapText="1"/>
    </xf>
    <xf numFmtId="0" fontId="7" fillId="2" borderId="2" xfId="0" applyFont="1" applyFill="1" applyBorder="1" applyAlignment="1">
      <alignment horizontal="right" vertical="center" wrapText="1"/>
    </xf>
    <xf numFmtId="0" fontId="8"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6" fillId="0" borderId="0" xfId="0" applyFont="1" applyAlignment="1">
      <alignment vertical="center"/>
    </xf>
    <xf numFmtId="167" fontId="4" fillId="2" borderId="4" xfId="1" applyNumberFormat="1" applyFont="1" applyFill="1" applyBorder="1" applyAlignment="1">
      <alignment horizontal="right" vertical="center"/>
    </xf>
    <xf numFmtId="0" fontId="4" fillId="0" borderId="2" xfId="0" applyFont="1" applyBorder="1" applyAlignment="1">
      <alignment vertical="center"/>
    </xf>
    <xf numFmtId="3" fontId="4" fillId="0" borderId="2" xfId="0" applyNumberFormat="1" applyFont="1" applyBorder="1" applyAlignment="1">
      <alignment vertical="center"/>
    </xf>
    <xf numFmtId="164" fontId="4" fillId="2" borderId="4" xfId="1" applyFont="1" applyFill="1" applyBorder="1" applyAlignment="1">
      <alignment vertical="center"/>
    </xf>
    <xf numFmtId="0" fontId="6" fillId="0" borderId="2" xfId="0" applyFont="1" applyBorder="1" applyAlignment="1">
      <alignment vertical="center"/>
    </xf>
    <xf numFmtId="0" fontId="4" fillId="0" borderId="8" xfId="0" applyFont="1" applyBorder="1" applyAlignment="1">
      <alignment vertical="center"/>
    </xf>
    <xf numFmtId="0" fontId="8" fillId="0" borderId="2" xfId="0" applyFont="1" applyBorder="1" applyAlignment="1">
      <alignment vertical="center"/>
    </xf>
    <xf numFmtId="0" fontId="0" fillId="0" borderId="2" xfId="0" applyBorder="1" applyAlignment="1">
      <alignment vertical="center"/>
    </xf>
    <xf numFmtId="0" fontId="4" fillId="0" borderId="12" xfId="0" applyFont="1" applyBorder="1" applyAlignment="1">
      <alignment vertical="center"/>
    </xf>
    <xf numFmtId="164" fontId="4" fillId="2" borderId="7" xfId="1" applyFont="1" applyFill="1" applyBorder="1" applyAlignment="1">
      <alignment vertical="center"/>
    </xf>
    <xf numFmtId="0" fontId="10" fillId="0" borderId="2" xfId="0" applyFont="1" applyBorder="1" applyAlignment="1">
      <alignment vertical="center"/>
    </xf>
    <xf numFmtId="0" fontId="11" fillId="0" borderId="2" xfId="0" applyFont="1" applyBorder="1" applyAlignment="1">
      <alignment vertical="center"/>
    </xf>
    <xf numFmtId="164" fontId="4" fillId="2" borderId="13" xfId="1" applyFont="1" applyFill="1" applyBorder="1" applyAlignment="1">
      <alignment vertical="center"/>
    </xf>
    <xf numFmtId="164" fontId="4" fillId="0" borderId="2" xfId="1" applyFont="1" applyFill="1" applyBorder="1" applyAlignment="1">
      <alignment vertical="center"/>
    </xf>
    <xf numFmtId="164" fontId="4" fillId="0" borderId="2" xfId="0" applyNumberFormat="1" applyFont="1" applyFill="1" applyBorder="1" applyAlignment="1">
      <alignment vertical="center"/>
    </xf>
    <xf numFmtId="0" fontId="6" fillId="0" borderId="2" xfId="0" applyFont="1" applyBorder="1" applyAlignment="1">
      <alignment horizontal="right" vertical="center" wrapText="1"/>
    </xf>
    <xf numFmtId="0" fontId="9" fillId="0" borderId="2" xfId="0" applyFont="1" applyBorder="1" applyAlignment="1">
      <alignment vertical="center"/>
    </xf>
    <xf numFmtId="0" fontId="23" fillId="2" borderId="2" xfId="0" applyFont="1" applyFill="1" applyBorder="1" applyAlignment="1">
      <alignment vertical="center"/>
    </xf>
    <xf numFmtId="168" fontId="4" fillId="2" borderId="2" xfId="1" applyNumberFormat="1" applyFont="1" applyFill="1" applyBorder="1" applyAlignment="1">
      <alignment horizontal="right" vertical="center"/>
    </xf>
    <xf numFmtId="170" fontId="4" fillId="2" borderId="2" xfId="1" applyNumberFormat="1" applyFont="1" applyFill="1" applyBorder="1" applyAlignment="1">
      <alignment horizontal="right" vertical="center"/>
    </xf>
    <xf numFmtId="170" fontId="7" fillId="2" borderId="2" xfId="1" applyNumberFormat="1" applyFont="1" applyFill="1" applyBorder="1" applyAlignment="1">
      <alignment vertical="center"/>
    </xf>
    <xf numFmtId="169" fontId="4" fillId="2" borderId="2" xfId="1" applyNumberFormat="1" applyFont="1" applyFill="1" applyBorder="1" applyAlignment="1">
      <alignment vertical="center"/>
    </xf>
    <xf numFmtId="170" fontId="7" fillId="2" borderId="2" xfId="1" applyNumberFormat="1" applyFont="1" applyFill="1" applyBorder="1" applyAlignment="1">
      <alignment horizontal="right" vertical="center"/>
    </xf>
    <xf numFmtId="0" fontId="17" fillId="3" borderId="1" xfId="0" applyFont="1" applyFill="1" applyBorder="1" applyAlignment="1">
      <alignment vertical="center"/>
    </xf>
    <xf numFmtId="164" fontId="17" fillId="3" borderId="1" xfId="3" applyFont="1" applyFill="1" applyBorder="1" applyAlignment="1" applyProtection="1">
      <alignment vertical="center"/>
    </xf>
    <xf numFmtId="0" fontId="17" fillId="3" borderId="2" xfId="0" applyFont="1" applyFill="1" applyBorder="1" applyAlignment="1">
      <alignment vertical="center"/>
    </xf>
    <xf numFmtId="2" fontId="17" fillId="3" borderId="2" xfId="0" applyNumberFormat="1" applyFont="1" applyFill="1" applyBorder="1" applyAlignment="1">
      <alignment vertical="center"/>
    </xf>
    <xf numFmtId="164" fontId="17" fillId="3" borderId="2" xfId="3" applyFont="1" applyFill="1" applyBorder="1" applyAlignment="1" applyProtection="1">
      <alignment vertical="center"/>
    </xf>
    <xf numFmtId="164" fontId="17" fillId="0" borderId="2" xfId="3" applyFont="1" applyBorder="1" applyAlignment="1" applyProtection="1">
      <alignment vertical="center"/>
    </xf>
    <xf numFmtId="164" fontId="17" fillId="3" borderId="5" xfId="3" applyFont="1" applyFill="1" applyBorder="1" applyAlignment="1" applyProtection="1">
      <alignment vertical="center"/>
    </xf>
    <xf numFmtId="164" fontId="17" fillId="2" borderId="5" xfId="3" applyFont="1" applyFill="1" applyBorder="1" applyAlignment="1" applyProtection="1">
      <alignment vertical="center"/>
    </xf>
    <xf numFmtId="164" fontId="18" fillId="2" borderId="6" xfId="3" applyFont="1" applyFill="1" applyBorder="1" applyAlignment="1" applyProtection="1">
      <alignment vertical="center"/>
    </xf>
    <xf numFmtId="4" fontId="24" fillId="3" borderId="2" xfId="0" applyNumberFormat="1" applyFont="1" applyFill="1" applyBorder="1" applyAlignment="1">
      <alignment vertical="center" wrapText="1"/>
    </xf>
    <xf numFmtId="0" fontId="24" fillId="3" borderId="2" xfId="0" applyFont="1" applyFill="1" applyBorder="1" applyAlignment="1">
      <alignment vertical="center"/>
    </xf>
    <xf numFmtId="4" fontId="22" fillId="3" borderId="2" xfId="0" applyNumberFormat="1" applyFont="1" applyFill="1" applyBorder="1" applyAlignment="1">
      <alignment vertical="center" wrapText="1"/>
    </xf>
    <xf numFmtId="4" fontId="25" fillId="3" borderId="2" xfId="0" applyNumberFormat="1" applyFont="1" applyFill="1" applyBorder="1" applyAlignment="1">
      <alignment vertical="center" wrapText="1"/>
    </xf>
    <xf numFmtId="4" fontId="24" fillId="4" borderId="2" xfId="0" applyNumberFormat="1" applyFont="1" applyFill="1" applyBorder="1" applyAlignment="1">
      <alignment vertical="center" wrapText="1"/>
    </xf>
    <xf numFmtId="0" fontId="24" fillId="4" borderId="2" xfId="0" applyFont="1" applyFill="1" applyBorder="1" applyAlignment="1">
      <alignment vertical="center" wrapText="1"/>
    </xf>
    <xf numFmtId="0" fontId="22" fillId="4" borderId="2" xfId="0" applyFont="1" applyFill="1" applyBorder="1" applyAlignment="1">
      <alignment vertical="center" wrapText="1"/>
    </xf>
    <xf numFmtId="4" fontId="24" fillId="5" borderId="2" xfId="0" applyNumberFormat="1" applyFont="1" applyFill="1" applyBorder="1" applyAlignment="1">
      <alignment vertical="center" wrapText="1"/>
    </xf>
    <xf numFmtId="0" fontId="4" fillId="0" borderId="5" xfId="0" applyFont="1" applyBorder="1" applyAlignment="1">
      <alignment vertical="center"/>
    </xf>
    <xf numFmtId="4" fontId="22" fillId="3" borderId="2" xfId="0" applyNumberFormat="1" applyFont="1" applyFill="1" applyBorder="1" applyAlignment="1">
      <alignment horizontal="left" vertical="center" wrapText="1"/>
    </xf>
    <xf numFmtId="4" fontId="22" fillId="3" borderId="1" xfId="0" applyNumberFormat="1" applyFont="1" applyFill="1" applyBorder="1" applyAlignment="1">
      <alignment horizontal="left" vertical="center" wrapText="1"/>
    </xf>
    <xf numFmtId="0" fontId="24" fillId="3" borderId="2" xfId="0" quotePrefix="1" applyFont="1" applyFill="1" applyBorder="1" applyAlignment="1">
      <alignment horizontal="right" vertical="center"/>
    </xf>
    <xf numFmtId="0" fontId="22" fillId="3" borderId="2" xfId="0" applyFont="1" applyFill="1" applyBorder="1" applyAlignment="1">
      <alignment horizontal="right" vertical="center"/>
    </xf>
    <xf numFmtId="0" fontId="22" fillId="3" borderId="1" xfId="0" applyFont="1" applyFill="1" applyBorder="1" applyAlignment="1">
      <alignment horizontal="right" vertical="center"/>
    </xf>
    <xf numFmtId="2" fontId="24" fillId="3" borderId="2" xfId="0" applyNumberFormat="1" applyFont="1" applyFill="1" applyBorder="1" applyAlignment="1">
      <alignment horizontal="right" vertical="center"/>
    </xf>
    <xf numFmtId="0" fontId="22" fillId="3" borderId="2" xfId="0" quotePrefix="1" applyFont="1" applyFill="1" applyBorder="1" applyAlignment="1">
      <alignment horizontal="right" vertical="center"/>
    </xf>
    <xf numFmtId="0" fontId="24" fillId="3" borderId="2" xfId="0" applyFont="1" applyFill="1" applyBorder="1" applyAlignment="1">
      <alignment horizontal="right" vertical="center"/>
    </xf>
    <xf numFmtId="169" fontId="24" fillId="3" borderId="2" xfId="0" applyNumberFormat="1" applyFont="1" applyFill="1" applyBorder="1" applyAlignment="1">
      <alignment horizontal="right" vertical="center"/>
    </xf>
    <xf numFmtId="166" fontId="24" fillId="3" borderId="2" xfId="0" applyNumberFormat="1" applyFont="1" applyFill="1" applyBorder="1" applyAlignment="1">
      <alignment horizontal="right" vertical="center"/>
    </xf>
    <xf numFmtId="0" fontId="24" fillId="3" borderId="5" xfId="0" applyFont="1" applyFill="1" applyBorder="1" applyAlignment="1">
      <alignment horizontal="right" vertical="center"/>
    </xf>
    <xf numFmtId="0" fontId="24" fillId="0" borderId="5" xfId="0" applyFont="1" applyBorder="1" applyAlignment="1">
      <alignment horizontal="right" vertical="center"/>
    </xf>
    <xf numFmtId="0" fontId="24" fillId="0" borderId="8" xfId="0" applyFont="1" applyBorder="1" applyAlignment="1">
      <alignment horizontal="right" vertical="center"/>
    </xf>
    <xf numFmtId="0" fontId="17" fillId="0" borderId="0" xfId="0" applyFont="1" applyAlignment="1">
      <alignment horizontal="right" vertical="center"/>
    </xf>
    <xf numFmtId="0" fontId="7" fillId="0" borderId="2" xfId="0" applyFont="1" applyBorder="1" applyAlignment="1">
      <alignment vertical="center"/>
    </xf>
    <xf numFmtId="4" fontId="22" fillId="3" borderId="2" xfId="0" applyNumberFormat="1" applyFont="1" applyFill="1" applyBorder="1" applyAlignment="1">
      <alignment horizontal="right" vertical="center" wrapText="1"/>
    </xf>
    <xf numFmtId="0" fontId="7" fillId="0" borderId="5" xfId="0" applyFont="1" applyBorder="1" applyAlignment="1">
      <alignment horizontal="right" vertical="center" wrapText="1"/>
    </xf>
    <xf numFmtId="0" fontId="7" fillId="0" borderId="2" xfId="0" applyFont="1" applyBorder="1" applyAlignment="1">
      <alignment horizontal="right" vertical="center"/>
    </xf>
    <xf numFmtId="164" fontId="3" fillId="2" borderId="2" xfId="1" applyFont="1" applyFill="1" applyBorder="1" applyAlignment="1">
      <alignment horizontal="center" vertical="center" wrapText="1"/>
    </xf>
    <xf numFmtId="1" fontId="3" fillId="0" borderId="2" xfId="1" applyNumberFormat="1" applyFont="1" applyFill="1" applyBorder="1" applyAlignment="1">
      <alignment horizontal="right" vertical="center" wrapText="1"/>
    </xf>
    <xf numFmtId="1" fontId="4" fillId="2" borderId="2" xfId="1" applyNumberFormat="1" applyFont="1" applyFill="1" applyBorder="1" applyAlignment="1">
      <alignment horizontal="right" vertical="center"/>
    </xf>
    <xf numFmtId="1" fontId="7" fillId="2" borderId="2" xfId="1" applyNumberFormat="1" applyFont="1" applyFill="1" applyBorder="1" applyAlignment="1">
      <alignment horizontal="right" vertical="center"/>
    </xf>
    <xf numFmtId="0" fontId="26" fillId="0" borderId="0" xfId="0" applyFont="1" applyAlignment="1">
      <alignment vertical="center"/>
    </xf>
    <xf numFmtId="1" fontId="26" fillId="0" borderId="0" xfId="0" applyNumberFormat="1" applyFont="1" applyAlignment="1">
      <alignment horizontal="right" vertical="center"/>
    </xf>
    <xf numFmtId="0" fontId="4" fillId="0" borderId="0" xfId="0" applyFont="1" applyAlignment="1">
      <alignment vertical="center"/>
    </xf>
    <xf numFmtId="167" fontId="7" fillId="2" borderId="2" xfId="1" applyNumberFormat="1" applyFont="1" applyFill="1" applyBorder="1" applyAlignment="1">
      <alignment horizontal="right" vertical="center"/>
    </xf>
    <xf numFmtId="0" fontId="7" fillId="2" borderId="2" xfId="0" applyFont="1" applyFill="1" applyBorder="1" applyAlignment="1">
      <alignment horizontal="right" vertical="center"/>
    </xf>
    <xf numFmtId="0" fontId="4" fillId="0" borderId="0" xfId="0" applyFont="1" applyAlignment="1">
      <alignment vertical="center" wrapText="1"/>
    </xf>
    <xf numFmtId="0" fontId="22" fillId="2" borderId="2" xfId="0" applyFont="1" applyFill="1" applyBorder="1" applyAlignment="1">
      <alignment horizontal="center" vertical="center"/>
    </xf>
    <xf numFmtId="4" fontId="22" fillId="2" borderId="2" xfId="0" applyNumberFormat="1" applyFont="1" applyFill="1" applyBorder="1" applyAlignment="1">
      <alignment horizontal="left" vertical="center" wrapText="1"/>
    </xf>
    <xf numFmtId="0" fontId="24" fillId="2" borderId="2" xfId="0" applyFont="1" applyFill="1" applyBorder="1" applyAlignment="1">
      <alignment vertical="center"/>
    </xf>
    <xf numFmtId="164" fontId="24" fillId="2" borderId="2" xfId="3" applyFont="1" applyFill="1" applyBorder="1" applyAlignment="1" applyProtection="1">
      <alignment vertical="center"/>
    </xf>
    <xf numFmtId="0" fontId="24" fillId="2" borderId="2" xfId="0" applyFont="1" applyFill="1" applyBorder="1" applyAlignment="1">
      <alignment horizontal="center" vertical="center"/>
    </xf>
    <xf numFmtId="0" fontId="24" fillId="2" borderId="2" xfId="0" quotePrefix="1" applyFont="1" applyFill="1" applyBorder="1" applyAlignment="1">
      <alignment horizontal="center" vertical="center"/>
    </xf>
    <xf numFmtId="4" fontId="24" fillId="2" borderId="2" xfId="0" applyNumberFormat="1" applyFont="1" applyFill="1" applyBorder="1" applyAlignment="1">
      <alignment horizontal="left" vertical="center" wrapText="1"/>
    </xf>
    <xf numFmtId="2" fontId="24" fillId="2" borderId="2" xfId="0" applyNumberFormat="1" applyFont="1" applyFill="1" applyBorder="1" applyAlignment="1">
      <alignment vertical="center"/>
    </xf>
    <xf numFmtId="2" fontId="24" fillId="2" borderId="2" xfId="0" applyNumberFormat="1" applyFont="1" applyFill="1" applyBorder="1" applyAlignment="1">
      <alignment horizontal="center" vertical="center"/>
    </xf>
    <xf numFmtId="4" fontId="22" fillId="2" borderId="2" xfId="0" applyNumberFormat="1" applyFont="1" applyFill="1" applyBorder="1" applyAlignment="1">
      <alignment horizontal="right" vertical="center" wrapText="1"/>
    </xf>
    <xf numFmtId="164" fontId="27" fillId="2" borderId="2" xfId="3" applyFont="1" applyFill="1" applyBorder="1" applyAlignment="1" applyProtection="1">
      <alignment vertical="center"/>
    </xf>
    <xf numFmtId="0" fontId="22" fillId="2" borderId="2" xfId="0" quotePrefix="1" applyFont="1" applyFill="1" applyBorder="1" applyAlignment="1">
      <alignment horizontal="center" vertical="center"/>
    </xf>
    <xf numFmtId="4" fontId="25" fillId="2" borderId="2" xfId="0" applyNumberFormat="1" applyFont="1" applyFill="1" applyBorder="1" applyAlignment="1">
      <alignment horizontal="left" vertical="center" wrapText="1"/>
    </xf>
    <xf numFmtId="169" fontId="24" fillId="2" borderId="2" xfId="0" applyNumberFormat="1" applyFont="1" applyFill="1" applyBorder="1" applyAlignment="1">
      <alignment horizontal="center" vertical="center"/>
    </xf>
    <xf numFmtId="4" fontId="24" fillId="6" borderId="2" xfId="0" applyNumberFormat="1" applyFont="1" applyFill="1" applyBorder="1" applyAlignment="1">
      <alignment horizontal="left" vertical="center" wrapText="1"/>
    </xf>
    <xf numFmtId="0" fontId="24" fillId="6" borderId="2" xfId="0" applyFont="1" applyFill="1" applyBorder="1" applyAlignment="1">
      <alignment horizontal="left" vertical="center" wrapText="1"/>
    </xf>
    <xf numFmtId="0" fontId="22" fillId="6" borderId="2" xfId="0" applyFont="1" applyFill="1" applyBorder="1" applyAlignment="1">
      <alignment horizontal="left" vertical="center" wrapText="1"/>
    </xf>
    <xf numFmtId="4" fontId="24" fillId="7" borderId="2" xfId="0" applyNumberFormat="1" applyFont="1" applyFill="1" applyBorder="1" applyAlignment="1">
      <alignment horizontal="left" vertical="center" wrapText="1"/>
    </xf>
    <xf numFmtId="166" fontId="24" fillId="2" borderId="2" xfId="0" applyNumberFormat="1" applyFont="1" applyFill="1" applyBorder="1" applyAlignment="1">
      <alignment horizontal="center" vertical="center"/>
    </xf>
    <xf numFmtId="4" fontId="22" fillId="2" borderId="2" xfId="0" applyNumberFormat="1" applyFont="1" applyFill="1" applyBorder="1" applyAlignment="1">
      <alignment vertical="center" wrapText="1"/>
    </xf>
    <xf numFmtId="0" fontId="24" fillId="2" borderId="2" xfId="0" applyFont="1" applyFill="1" applyBorder="1" applyAlignment="1">
      <alignment vertical="center" wrapText="1"/>
    </xf>
    <xf numFmtId="164" fontId="5" fillId="2" borderId="2" xfId="3" applyFont="1" applyFill="1" applyBorder="1" applyAlignment="1" applyProtection="1">
      <alignment vertical="center"/>
    </xf>
    <xf numFmtId="0" fontId="24" fillId="0" borderId="0" xfId="0" applyFont="1" applyAlignment="1">
      <alignment horizontal="center" vertical="center"/>
    </xf>
    <xf numFmtId="164" fontId="24" fillId="0" borderId="0" xfId="3" applyFont="1" applyAlignment="1" applyProtection="1">
      <alignment vertical="center"/>
    </xf>
    <xf numFmtId="0" fontId="16" fillId="8" borderId="3" xfId="0" applyFont="1" applyFill="1" applyBorder="1" applyAlignment="1">
      <alignment vertical="center"/>
    </xf>
    <xf numFmtId="0" fontId="7" fillId="8" borderId="9" xfId="0" applyFont="1" applyFill="1" applyBorder="1" applyAlignment="1">
      <alignment vertical="center"/>
    </xf>
    <xf numFmtId="164" fontId="7" fillId="0" borderId="3" xfId="0" applyNumberFormat="1" applyFont="1" applyBorder="1" applyAlignment="1">
      <alignment vertical="center"/>
    </xf>
    <xf numFmtId="0" fontId="16" fillId="8" borderId="2" xfId="0" applyFont="1" applyFill="1" applyBorder="1" applyAlignment="1">
      <alignment vertical="center"/>
    </xf>
    <xf numFmtId="0" fontId="7" fillId="8" borderId="2" xfId="0" applyFont="1" applyFill="1" applyBorder="1" applyAlignment="1">
      <alignment vertical="center"/>
    </xf>
    <xf numFmtId="164" fontId="7" fillId="0" borderId="2" xfId="0" applyNumberFormat="1" applyFont="1" applyBorder="1" applyAlignment="1">
      <alignment vertical="center"/>
    </xf>
    <xf numFmtId="0" fontId="16" fillId="9" borderId="10" xfId="0" applyFont="1" applyFill="1" applyBorder="1" applyAlignment="1">
      <alignment vertical="center"/>
    </xf>
    <xf numFmtId="0" fontId="7" fillId="9" borderId="2" xfId="0" applyFont="1" applyFill="1" applyBorder="1" applyAlignment="1">
      <alignment vertical="center"/>
    </xf>
    <xf numFmtId="0" fontId="16" fillId="9" borderId="2" xfId="0" applyFont="1" applyFill="1" applyBorder="1" applyAlignment="1">
      <alignment vertical="center"/>
    </xf>
    <xf numFmtId="0" fontId="16" fillId="10" borderId="3" xfId="0" applyFont="1" applyFill="1" applyBorder="1" applyAlignment="1">
      <alignment vertical="center"/>
    </xf>
    <xf numFmtId="0" fontId="7" fillId="10" borderId="11" xfId="0" applyFont="1" applyFill="1" applyBorder="1" applyAlignment="1">
      <alignment vertical="center"/>
    </xf>
    <xf numFmtId="164" fontId="7" fillId="0" borderId="11" xfId="0" applyNumberFormat="1" applyFont="1" applyBorder="1" applyAlignment="1">
      <alignment vertical="center"/>
    </xf>
    <xf numFmtId="0" fontId="16" fillId="10" borderId="2" xfId="0" applyFont="1" applyFill="1" applyBorder="1" applyAlignment="1">
      <alignment vertical="center"/>
    </xf>
    <xf numFmtId="0" fontId="7" fillId="10" borderId="5" xfId="0" applyFont="1" applyFill="1" applyBorder="1" applyAlignment="1">
      <alignment vertical="center"/>
    </xf>
    <xf numFmtId="164" fontId="7" fillId="0" borderId="5" xfId="0" applyNumberFormat="1" applyFont="1" applyBorder="1" applyAlignment="1">
      <alignment vertical="center"/>
    </xf>
    <xf numFmtId="0" fontId="16" fillId="0" borderId="1" xfId="0" applyFont="1" applyBorder="1" applyAlignment="1">
      <alignment vertical="center"/>
    </xf>
    <xf numFmtId="164" fontId="7" fillId="2" borderId="6" xfId="0" applyNumberFormat="1" applyFont="1" applyFill="1" applyBorder="1" applyAlignment="1">
      <alignment vertical="center"/>
    </xf>
    <xf numFmtId="0" fontId="16" fillId="0" borderId="4" xfId="0" applyFont="1" applyBorder="1" applyAlignment="1">
      <alignment vertical="center"/>
    </xf>
    <xf numFmtId="0" fontId="7" fillId="0" borderId="5" xfId="0" applyFont="1" applyBorder="1" applyAlignment="1">
      <alignment horizontal="right" vertical="center"/>
    </xf>
    <xf numFmtId="164" fontId="7" fillId="2" borderId="2" xfId="0" applyNumberFormat="1" applyFont="1" applyFill="1" applyBorder="1" applyAlignment="1">
      <alignment vertical="center"/>
    </xf>
    <xf numFmtId="0" fontId="15" fillId="0" borderId="12" xfId="0" applyFont="1" applyBorder="1" applyAlignment="1">
      <alignment vertical="center"/>
    </xf>
    <xf numFmtId="0" fontId="7" fillId="0" borderId="5" xfId="0" applyFont="1" applyBorder="1" applyAlignment="1">
      <alignment horizontal="center" vertical="center"/>
    </xf>
    <xf numFmtId="0" fontId="7" fillId="0" borderId="4" xfId="0" applyFont="1" applyBorder="1" applyAlignment="1">
      <alignment vertical="center"/>
    </xf>
    <xf numFmtId="0" fontId="7" fillId="0" borderId="8" xfId="0" applyFont="1" applyBorder="1" applyAlignment="1">
      <alignment vertical="center"/>
    </xf>
    <xf numFmtId="167" fontId="7" fillId="2" borderId="4" xfId="1" applyNumberFormat="1" applyFont="1" applyFill="1" applyBorder="1" applyAlignment="1">
      <alignment vertical="center"/>
    </xf>
    <xf numFmtId="49" fontId="4" fillId="2" borderId="2" xfId="1" applyNumberFormat="1" applyFont="1" applyFill="1" applyBorder="1" applyAlignment="1">
      <alignment horizontal="right" vertical="center"/>
    </xf>
    <xf numFmtId="49" fontId="4" fillId="2" borderId="2" xfId="1" applyNumberFormat="1" applyFont="1" applyFill="1" applyBorder="1" applyAlignment="1">
      <alignment horizontal="right" vertical="center" wrapText="1"/>
    </xf>
    <xf numFmtId="49" fontId="0" fillId="0" borderId="0" xfId="0" applyNumberFormat="1" applyAlignment="1">
      <alignment horizontal="right" vertical="center"/>
    </xf>
    <xf numFmtId="49" fontId="7" fillId="2" borderId="2" xfId="1" applyNumberFormat="1" applyFont="1" applyFill="1" applyBorder="1" applyAlignment="1">
      <alignment horizontal="right" vertical="center"/>
    </xf>
    <xf numFmtId="0" fontId="7" fillId="0" borderId="2" xfId="0" applyFont="1" applyBorder="1" applyAlignment="1">
      <alignment horizontal="center" vertical="center"/>
    </xf>
    <xf numFmtId="0" fontId="14" fillId="2" borderId="2" xfId="0" applyFont="1" applyFill="1" applyBorder="1" applyAlignment="1">
      <alignment horizontal="center" vertical="center" wrapText="1"/>
    </xf>
    <xf numFmtId="0" fontId="22"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1" fillId="2" borderId="2" xfId="0" applyFont="1" applyFill="1" applyBorder="1" applyAlignment="1">
      <alignment horizontal="center" vertical="center"/>
    </xf>
  </cellXfs>
  <cellStyles count="6">
    <cellStyle name="Comma 10 5 3" xfId="5"/>
    <cellStyle name="Comma 2" xfId="3"/>
    <cellStyle name="Migliaia" xfId="1" builtinId="3"/>
    <cellStyle name="Normal 2 2 2 2 2 2 2" xfId="4"/>
    <cellStyle name="Normal 6 2" xfId="2"/>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15" sqref="C15"/>
    </sheetView>
  </sheetViews>
  <sheetFormatPr defaultColWidth="8.88671875" defaultRowHeight="15.6" x14ac:dyDescent="0.3"/>
  <cols>
    <col min="1" max="1" width="2.77734375" style="2" bestFit="1" customWidth="1"/>
    <col min="2" max="2" width="41.21875" style="2" customWidth="1"/>
    <col min="3" max="3" width="19.88671875" style="2" bestFit="1" customWidth="1"/>
    <col min="4" max="16384" width="8.88671875" style="2"/>
  </cols>
  <sheetData>
    <row r="1" spans="1:3" ht="35.25" customHeight="1" x14ac:dyDescent="0.3">
      <c r="A1" s="160" t="s">
        <v>117</v>
      </c>
      <c r="B1" s="160"/>
      <c r="C1" s="160"/>
    </row>
    <row r="2" spans="1:3" ht="25.5" customHeight="1" x14ac:dyDescent="0.3">
      <c r="A2" s="4"/>
      <c r="B2" s="93" t="s">
        <v>173</v>
      </c>
      <c r="C2" s="152" t="s">
        <v>172</v>
      </c>
    </row>
    <row r="3" spans="1:3" ht="22.05" customHeight="1" x14ac:dyDescent="0.3">
      <c r="A3" s="131">
        <v>1</v>
      </c>
      <c r="B3" s="132" t="s">
        <v>101</v>
      </c>
      <c r="C3" s="133"/>
    </row>
    <row r="4" spans="1:3" ht="22.05" customHeight="1" x14ac:dyDescent="0.3">
      <c r="A4" s="134">
        <v>2</v>
      </c>
      <c r="B4" s="135" t="s">
        <v>100</v>
      </c>
      <c r="C4" s="136"/>
    </row>
    <row r="5" spans="1:3" ht="22.05" customHeight="1" x14ac:dyDescent="0.3">
      <c r="A5" s="137">
        <v>3</v>
      </c>
      <c r="B5" s="138" t="s">
        <v>174</v>
      </c>
      <c r="C5" s="136"/>
    </row>
    <row r="6" spans="1:3" ht="22.05" customHeight="1" x14ac:dyDescent="0.3">
      <c r="A6" s="139">
        <v>4</v>
      </c>
      <c r="B6" s="138" t="s">
        <v>102</v>
      </c>
      <c r="C6" s="136"/>
    </row>
    <row r="7" spans="1:3" ht="22.05" customHeight="1" x14ac:dyDescent="0.3">
      <c r="A7" s="140">
        <v>5</v>
      </c>
      <c r="B7" s="141" t="s">
        <v>103</v>
      </c>
      <c r="C7" s="142"/>
    </row>
    <row r="8" spans="1:3" ht="22.05" customHeight="1" x14ac:dyDescent="0.3">
      <c r="A8" s="143">
        <v>6</v>
      </c>
      <c r="B8" s="144" t="s">
        <v>104</v>
      </c>
      <c r="C8" s="145"/>
    </row>
    <row r="9" spans="1:3" ht="22.05" customHeight="1" x14ac:dyDescent="0.3">
      <c r="A9" s="143">
        <v>7</v>
      </c>
      <c r="B9" s="144" t="s">
        <v>105</v>
      </c>
      <c r="C9" s="145"/>
    </row>
    <row r="10" spans="1:3" ht="16.2" x14ac:dyDescent="0.3">
      <c r="A10" s="146"/>
      <c r="B10" s="8" t="s">
        <v>108</v>
      </c>
      <c r="C10" s="147"/>
    </row>
    <row r="11" spans="1:3" ht="16.2" x14ac:dyDescent="0.3">
      <c r="A11" s="146"/>
      <c r="B11" s="8" t="s">
        <v>107</v>
      </c>
      <c r="C11" s="147"/>
    </row>
    <row r="12" spans="1:3" ht="16.2" x14ac:dyDescent="0.3">
      <c r="A12" s="148"/>
      <c r="B12" s="149" t="s">
        <v>106</v>
      </c>
      <c r="C12" s="150"/>
    </row>
    <row r="17" spans="3:3" x14ac:dyDescent="0.3">
      <c r="C17" s="151"/>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abSelected="1" workbookViewId="0">
      <selection activeCell="B47" sqref="B47:B49"/>
    </sheetView>
  </sheetViews>
  <sheetFormatPr defaultColWidth="8.88671875" defaultRowHeight="15.6" x14ac:dyDescent="0.3"/>
  <cols>
    <col min="1" max="1" width="7.109375" style="1" customWidth="1"/>
    <col min="2" max="2" width="52.33203125" style="1" customWidth="1"/>
    <col min="3" max="3" width="9.88671875" style="1" customWidth="1"/>
    <col min="4" max="4" width="10.44140625" style="1" bestFit="1" customWidth="1"/>
    <col min="5" max="5" width="12.44140625" style="1" customWidth="1"/>
    <col min="6" max="6" width="17" style="1" customWidth="1"/>
    <col min="7" max="16384" width="8.88671875" style="1"/>
  </cols>
  <sheetData>
    <row r="1" spans="1:6" ht="46.2" customHeight="1" x14ac:dyDescent="0.3">
      <c r="A1" s="161" t="s">
        <v>99</v>
      </c>
      <c r="B1" s="161"/>
      <c r="C1" s="161"/>
      <c r="D1" s="161"/>
      <c r="E1" s="161"/>
      <c r="F1" s="161"/>
    </row>
    <row r="2" spans="1:6" x14ac:dyDescent="0.3">
      <c r="A2" s="6" t="s">
        <v>5</v>
      </c>
      <c r="B2" s="12" t="s">
        <v>6</v>
      </c>
      <c r="C2" s="6" t="s">
        <v>36</v>
      </c>
      <c r="D2" s="6" t="s">
        <v>37</v>
      </c>
      <c r="E2" s="6" t="s">
        <v>0</v>
      </c>
      <c r="F2" s="6" t="s">
        <v>38</v>
      </c>
    </row>
    <row r="3" spans="1:6" x14ac:dyDescent="0.3">
      <c r="A3" s="6"/>
      <c r="B3" s="29" t="s">
        <v>158</v>
      </c>
      <c r="C3" s="6"/>
      <c r="D3" s="6"/>
      <c r="E3" s="6"/>
      <c r="F3" s="6"/>
    </row>
    <row r="4" spans="1:6" x14ac:dyDescent="0.3">
      <c r="A4" s="23">
        <v>1</v>
      </c>
      <c r="B4" s="24" t="s">
        <v>7</v>
      </c>
      <c r="C4" s="6"/>
      <c r="D4" s="6"/>
      <c r="E4" s="6"/>
      <c r="F4" s="6"/>
    </row>
    <row r="5" spans="1:6" ht="31.2" x14ac:dyDescent="0.3">
      <c r="A5" s="13" t="s">
        <v>51</v>
      </c>
      <c r="B5" s="22" t="s">
        <v>109</v>
      </c>
      <c r="C5" s="6" t="s">
        <v>2</v>
      </c>
      <c r="D5" s="6"/>
      <c r="E5" s="6"/>
      <c r="F5" s="6">
        <f t="shared" ref="F5:F10" si="0">D5*E5</f>
        <v>0</v>
      </c>
    </row>
    <row r="6" spans="1:6" ht="31.2" x14ac:dyDescent="0.3">
      <c r="A6" s="13" t="s">
        <v>111</v>
      </c>
      <c r="B6" s="22" t="s">
        <v>9</v>
      </c>
      <c r="C6" s="6" t="s">
        <v>54</v>
      </c>
      <c r="D6" s="6"/>
      <c r="E6" s="6"/>
      <c r="F6" s="6">
        <f t="shared" si="0"/>
        <v>0</v>
      </c>
    </row>
    <row r="7" spans="1:6" ht="31.2" x14ac:dyDescent="0.3">
      <c r="A7" s="13" t="s">
        <v>118</v>
      </c>
      <c r="B7" s="11" t="s">
        <v>10</v>
      </c>
      <c r="C7" s="6" t="s">
        <v>54</v>
      </c>
      <c r="D7" s="15"/>
      <c r="E7" s="15"/>
      <c r="F7" s="6">
        <f t="shared" si="0"/>
        <v>0</v>
      </c>
    </row>
    <row r="8" spans="1:6" ht="46.8" x14ac:dyDescent="0.3">
      <c r="A8" s="13" t="s">
        <v>119</v>
      </c>
      <c r="B8" s="11" t="s">
        <v>11</v>
      </c>
      <c r="C8" s="6" t="s">
        <v>54</v>
      </c>
      <c r="D8" s="15"/>
      <c r="E8" s="15"/>
      <c r="F8" s="6">
        <f t="shared" si="0"/>
        <v>0</v>
      </c>
    </row>
    <row r="9" spans="1:6" ht="46.8" x14ac:dyDescent="0.3">
      <c r="A9" s="13" t="s">
        <v>120</v>
      </c>
      <c r="B9" s="11" t="s">
        <v>12</v>
      </c>
      <c r="C9" s="6" t="s">
        <v>54</v>
      </c>
      <c r="D9" s="15"/>
      <c r="E9" s="15"/>
      <c r="F9" s="6">
        <f t="shared" si="0"/>
        <v>0</v>
      </c>
    </row>
    <row r="10" spans="1:6" ht="62.4" x14ac:dyDescent="0.3">
      <c r="A10" s="13" t="s">
        <v>121</v>
      </c>
      <c r="B10" s="11" t="s">
        <v>13</v>
      </c>
      <c r="C10" s="6" t="s">
        <v>54</v>
      </c>
      <c r="D10" s="15"/>
      <c r="E10" s="16"/>
      <c r="F10" s="6">
        <f t="shared" si="0"/>
        <v>0</v>
      </c>
    </row>
    <row r="11" spans="1:6" x14ac:dyDescent="0.3">
      <c r="A11" s="6"/>
      <c r="B11" s="25" t="s">
        <v>125</v>
      </c>
      <c r="C11" s="6"/>
      <c r="D11" s="6"/>
      <c r="E11" s="6"/>
      <c r="F11" s="6">
        <f>F5+F6+F7+F8+F9+F10</f>
        <v>0</v>
      </c>
    </row>
    <row r="12" spans="1:6" x14ac:dyDescent="0.3">
      <c r="A12" s="23">
        <v>2</v>
      </c>
      <c r="B12" s="24" t="s">
        <v>160</v>
      </c>
      <c r="C12" s="6"/>
      <c r="D12" s="6"/>
      <c r="E12" s="6"/>
      <c r="F12" s="6"/>
    </row>
    <row r="13" spans="1:6" ht="78" x14ac:dyDescent="0.3">
      <c r="A13" s="13" t="s">
        <v>112</v>
      </c>
      <c r="B13" s="11" t="s">
        <v>161</v>
      </c>
      <c r="C13" s="6" t="s">
        <v>54</v>
      </c>
      <c r="D13" s="15"/>
      <c r="E13" s="16"/>
      <c r="F13" s="6">
        <f>D13*E13</f>
        <v>0</v>
      </c>
    </row>
    <row r="14" spans="1:6" ht="31.2" x14ac:dyDescent="0.3">
      <c r="A14" s="13" t="s">
        <v>130</v>
      </c>
      <c r="B14" s="11" t="s">
        <v>162</v>
      </c>
      <c r="C14" s="6" t="s">
        <v>54</v>
      </c>
      <c r="D14" s="15"/>
      <c r="E14" s="16"/>
      <c r="F14" s="6">
        <f>D14*E14</f>
        <v>0</v>
      </c>
    </row>
    <row r="15" spans="1:6" x14ac:dyDescent="0.3">
      <c r="A15" s="6"/>
      <c r="B15" s="25" t="s">
        <v>125</v>
      </c>
      <c r="C15" s="6"/>
      <c r="D15" s="6"/>
      <c r="E15" s="6"/>
      <c r="F15" s="6">
        <f>F13+F14</f>
        <v>0</v>
      </c>
    </row>
    <row r="16" spans="1:6" x14ac:dyDescent="0.3">
      <c r="A16" s="23">
        <v>3</v>
      </c>
      <c r="B16" s="24" t="s">
        <v>4</v>
      </c>
      <c r="C16" s="6"/>
      <c r="D16" s="6"/>
      <c r="E16" s="6"/>
      <c r="F16" s="6"/>
    </row>
    <row r="17" spans="1:6" ht="31.2" x14ac:dyDescent="0.3">
      <c r="A17" s="56" t="s">
        <v>113</v>
      </c>
      <c r="B17" s="11" t="s">
        <v>18</v>
      </c>
      <c r="C17" s="6"/>
      <c r="D17" s="15"/>
      <c r="E17" s="16"/>
      <c r="F17" s="6">
        <f>D17*E17</f>
        <v>0</v>
      </c>
    </row>
    <row r="18" spans="1:6" x14ac:dyDescent="0.3">
      <c r="A18" s="56" t="s">
        <v>129</v>
      </c>
      <c r="B18" s="30" t="s">
        <v>163</v>
      </c>
      <c r="C18" s="6" t="s">
        <v>2</v>
      </c>
      <c r="D18" s="11"/>
      <c r="E18" s="11"/>
      <c r="F18" s="6">
        <f>D18*E18</f>
        <v>0</v>
      </c>
    </row>
    <row r="19" spans="1:6" x14ac:dyDescent="0.3">
      <c r="A19" s="6"/>
      <c r="B19" s="25" t="s">
        <v>125</v>
      </c>
      <c r="C19" s="6"/>
      <c r="D19" s="6"/>
      <c r="E19" s="6"/>
      <c r="F19" s="6">
        <f>F18</f>
        <v>0</v>
      </c>
    </row>
    <row r="20" spans="1:6" x14ac:dyDescent="0.3">
      <c r="A20" s="6"/>
      <c r="B20" s="17" t="s">
        <v>159</v>
      </c>
      <c r="C20" s="6"/>
      <c r="D20" s="6"/>
      <c r="E20" s="6"/>
      <c r="F20" s="6"/>
    </row>
    <row r="21" spans="1:6" x14ac:dyDescent="0.3">
      <c r="A21" s="58">
        <v>1</v>
      </c>
      <c r="B21" s="17" t="s">
        <v>44</v>
      </c>
      <c r="C21" s="6"/>
      <c r="D21" s="6"/>
      <c r="E21" s="6"/>
      <c r="F21" s="6"/>
    </row>
    <row r="22" spans="1:6" ht="78" x14ac:dyDescent="0.3">
      <c r="A22" s="57" t="s">
        <v>51</v>
      </c>
      <c r="B22" s="21" t="s">
        <v>20</v>
      </c>
      <c r="C22" s="6" t="s">
        <v>42</v>
      </c>
      <c r="D22" s="6"/>
      <c r="E22" s="6"/>
      <c r="F22" s="6">
        <f>D22*E22</f>
        <v>0</v>
      </c>
    </row>
    <row r="23" spans="1:6" ht="78" x14ac:dyDescent="0.3">
      <c r="A23" s="57" t="s">
        <v>111</v>
      </c>
      <c r="B23" s="21" t="s">
        <v>21</v>
      </c>
      <c r="C23" s="6" t="s">
        <v>2</v>
      </c>
      <c r="D23" s="6"/>
      <c r="E23" s="6"/>
      <c r="F23" s="6">
        <f>D23*E23</f>
        <v>0</v>
      </c>
    </row>
    <row r="24" spans="1:6" x14ac:dyDescent="0.3">
      <c r="A24" s="6"/>
      <c r="B24" s="25" t="s">
        <v>125</v>
      </c>
      <c r="C24" s="6"/>
      <c r="D24" s="6"/>
      <c r="E24" s="6"/>
      <c r="F24" s="6">
        <f>F22+F23</f>
        <v>0</v>
      </c>
    </row>
    <row r="25" spans="1:6" x14ac:dyDescent="0.3">
      <c r="A25" s="60">
        <v>2</v>
      </c>
      <c r="B25" s="29" t="s">
        <v>68</v>
      </c>
      <c r="C25" s="6"/>
      <c r="D25" s="6"/>
      <c r="E25" s="6"/>
      <c r="F25" s="6"/>
    </row>
    <row r="26" spans="1:6" ht="78" x14ac:dyDescent="0.3">
      <c r="A26" s="57" t="s">
        <v>112</v>
      </c>
      <c r="B26" s="11" t="s">
        <v>110</v>
      </c>
      <c r="C26" s="6" t="s">
        <v>2</v>
      </c>
      <c r="D26" s="6"/>
      <c r="E26" s="6"/>
      <c r="F26" s="6">
        <f>D26*E26</f>
        <v>0</v>
      </c>
    </row>
    <row r="27" spans="1:6" x14ac:dyDescent="0.3">
      <c r="A27" s="57"/>
      <c r="B27" s="25" t="s">
        <v>125</v>
      </c>
      <c r="C27" s="6"/>
      <c r="D27" s="6"/>
      <c r="E27" s="6"/>
      <c r="F27" s="6">
        <f>F26</f>
        <v>0</v>
      </c>
    </row>
    <row r="28" spans="1:6" x14ac:dyDescent="0.3">
      <c r="A28" s="60">
        <v>3</v>
      </c>
      <c r="B28" s="29" t="s">
        <v>146</v>
      </c>
      <c r="C28" s="6"/>
      <c r="D28" s="6"/>
      <c r="E28" s="6"/>
      <c r="F28" s="6"/>
    </row>
    <row r="29" spans="1:6" ht="31.2" x14ac:dyDescent="0.3">
      <c r="A29" s="57"/>
      <c r="B29" s="11" t="s">
        <v>24</v>
      </c>
      <c r="C29" s="6"/>
      <c r="D29" s="6"/>
      <c r="E29" s="6"/>
      <c r="F29" s="6"/>
    </row>
    <row r="30" spans="1:6" x14ac:dyDescent="0.3">
      <c r="A30" s="57" t="s">
        <v>113</v>
      </c>
      <c r="B30" s="15" t="s">
        <v>25</v>
      </c>
      <c r="C30" s="6" t="s">
        <v>1</v>
      </c>
      <c r="D30" s="6"/>
      <c r="E30" s="6"/>
      <c r="F30" s="6">
        <f>D30*E30</f>
        <v>0</v>
      </c>
    </row>
    <row r="31" spans="1:6" x14ac:dyDescent="0.3">
      <c r="A31" s="57" t="s">
        <v>129</v>
      </c>
      <c r="B31" s="15" t="s">
        <v>26</v>
      </c>
      <c r="C31" s="6" t="s">
        <v>1</v>
      </c>
      <c r="D31" s="6"/>
      <c r="E31" s="6"/>
      <c r="F31" s="6">
        <f>D31*E31</f>
        <v>0</v>
      </c>
    </row>
    <row r="32" spans="1:6" x14ac:dyDescent="0.3">
      <c r="A32" s="57" t="s">
        <v>131</v>
      </c>
      <c r="B32" s="15" t="s">
        <v>27</v>
      </c>
      <c r="C32" s="6" t="s">
        <v>1</v>
      </c>
      <c r="D32" s="6"/>
      <c r="E32" s="6"/>
      <c r="F32" s="6">
        <f>D32*E32</f>
        <v>0</v>
      </c>
    </row>
    <row r="33" spans="1:9" x14ac:dyDescent="0.3">
      <c r="A33" s="57"/>
      <c r="B33" s="25" t="s">
        <v>125</v>
      </c>
      <c r="C33" s="15"/>
      <c r="D33" s="15"/>
      <c r="E33" s="15"/>
      <c r="F33" s="20">
        <f>F30+F31+F32</f>
        <v>0</v>
      </c>
    </row>
    <row r="34" spans="1:9" x14ac:dyDescent="0.3">
      <c r="A34" s="60">
        <v>4</v>
      </c>
      <c r="B34" s="29" t="s">
        <v>136</v>
      </c>
      <c r="C34" s="6"/>
      <c r="D34" s="6"/>
      <c r="E34" s="6"/>
      <c r="F34" s="6"/>
    </row>
    <row r="35" spans="1:9" ht="93.6" x14ac:dyDescent="0.3">
      <c r="A35" s="57" t="s">
        <v>114</v>
      </c>
      <c r="B35" s="11" t="s">
        <v>156</v>
      </c>
      <c r="C35" s="6"/>
      <c r="D35" s="6"/>
      <c r="E35" s="6"/>
      <c r="F35" s="6"/>
    </row>
    <row r="36" spans="1:9" x14ac:dyDescent="0.3">
      <c r="A36" s="57"/>
      <c r="B36" s="15" t="s">
        <v>164</v>
      </c>
      <c r="C36" s="6"/>
      <c r="D36" s="6"/>
      <c r="E36" s="6"/>
      <c r="F36" s="6"/>
    </row>
    <row r="37" spans="1:9" x14ac:dyDescent="0.3">
      <c r="A37" s="57"/>
      <c r="B37" s="15" t="s">
        <v>30</v>
      </c>
      <c r="C37" s="6" t="s">
        <v>42</v>
      </c>
      <c r="D37" s="6"/>
      <c r="E37" s="6"/>
      <c r="F37" s="6">
        <f>D37*E37</f>
        <v>0</v>
      </c>
    </row>
    <row r="38" spans="1:9" x14ac:dyDescent="0.3">
      <c r="A38" s="57"/>
      <c r="B38" s="25" t="s">
        <v>125</v>
      </c>
      <c r="C38" s="6"/>
      <c r="D38" s="6"/>
      <c r="E38" s="6"/>
      <c r="F38" s="6">
        <f>F37</f>
        <v>0</v>
      </c>
    </row>
    <row r="39" spans="1:9" x14ac:dyDescent="0.3">
      <c r="A39" s="60">
        <v>5</v>
      </c>
      <c r="B39" s="30" t="s">
        <v>147</v>
      </c>
      <c r="C39" s="6"/>
      <c r="D39" s="6"/>
      <c r="E39" s="6"/>
      <c r="F39" s="6">
        <f>D39*E39</f>
        <v>0</v>
      </c>
    </row>
    <row r="40" spans="1:9" ht="62.4" x14ac:dyDescent="0.3">
      <c r="A40" s="57" t="s">
        <v>132</v>
      </c>
      <c r="B40" s="11" t="s">
        <v>31</v>
      </c>
      <c r="C40" s="6" t="s">
        <v>42</v>
      </c>
      <c r="D40" s="6"/>
      <c r="E40" s="6"/>
      <c r="F40" s="6">
        <f t="shared" ref="F40" si="1">D40*E40</f>
        <v>0</v>
      </c>
    </row>
    <row r="41" spans="1:9" x14ac:dyDescent="0.3">
      <c r="A41" s="57"/>
      <c r="B41" s="25" t="s">
        <v>125</v>
      </c>
      <c r="C41" s="6"/>
      <c r="D41" s="6"/>
      <c r="E41" s="6"/>
      <c r="F41" s="6">
        <f>F40</f>
        <v>0</v>
      </c>
    </row>
    <row r="42" spans="1:9" x14ac:dyDescent="0.3">
      <c r="A42" s="60">
        <v>6</v>
      </c>
      <c r="B42" s="29" t="s">
        <v>32</v>
      </c>
      <c r="C42" s="6"/>
      <c r="D42" s="6"/>
      <c r="E42" s="6"/>
      <c r="F42" s="6"/>
    </row>
    <row r="43" spans="1:9" ht="73.8" customHeight="1" x14ac:dyDescent="0.3">
      <c r="A43" s="57" t="s">
        <v>133</v>
      </c>
      <c r="B43" s="11" t="s">
        <v>85</v>
      </c>
      <c r="C43" s="6" t="s">
        <v>2</v>
      </c>
      <c r="D43" s="6"/>
      <c r="E43" s="6"/>
      <c r="F43" s="6">
        <f>D43*E43</f>
        <v>0</v>
      </c>
    </row>
    <row r="44" spans="1:9" ht="46.8" x14ac:dyDescent="0.3">
      <c r="A44" s="57" t="s">
        <v>165</v>
      </c>
      <c r="B44" s="11" t="s">
        <v>86</v>
      </c>
      <c r="C44" s="6" t="s">
        <v>2</v>
      </c>
      <c r="D44" s="6"/>
      <c r="E44" s="6"/>
      <c r="F44" s="6">
        <f>D44*E44</f>
        <v>0</v>
      </c>
    </row>
    <row r="45" spans="1:9" ht="93.6" x14ac:dyDescent="0.3">
      <c r="A45" s="57" t="s">
        <v>166</v>
      </c>
      <c r="B45" s="11" t="s">
        <v>87</v>
      </c>
      <c r="C45" s="6" t="s">
        <v>2</v>
      </c>
      <c r="D45" s="6"/>
      <c r="E45" s="6"/>
      <c r="F45" s="6">
        <f>D45*E45</f>
        <v>0</v>
      </c>
    </row>
    <row r="46" spans="1:9" x14ac:dyDescent="0.3">
      <c r="A46" s="59"/>
      <c r="B46" s="25" t="s">
        <v>125</v>
      </c>
      <c r="C46" s="6"/>
      <c r="D46" s="15"/>
      <c r="E46" s="6"/>
      <c r="F46" s="6">
        <f>F43+F44+F45</f>
        <v>0</v>
      </c>
    </row>
    <row r="47" spans="1:9" x14ac:dyDescent="0.3">
      <c r="A47" s="59"/>
      <c r="B47" s="33" t="s">
        <v>128</v>
      </c>
      <c r="C47" s="6"/>
      <c r="D47" s="6"/>
      <c r="E47" s="6"/>
      <c r="F47" s="6">
        <f>F11+F15+F19+F24+F27+F33+F38+F41+F46</f>
        <v>0</v>
      </c>
    </row>
    <row r="48" spans="1:9" x14ac:dyDescent="0.3">
      <c r="A48" s="59"/>
      <c r="B48" s="25" t="s">
        <v>148</v>
      </c>
      <c r="C48" s="6"/>
      <c r="D48" s="6"/>
      <c r="E48" s="6"/>
      <c r="F48" s="6">
        <f>F47*0.15</f>
        <v>0</v>
      </c>
      <c r="I48" s="1" t="s">
        <v>49</v>
      </c>
    </row>
    <row r="49" spans="1:6" x14ac:dyDescent="0.3">
      <c r="A49" s="59"/>
      <c r="B49" s="25" t="s">
        <v>149</v>
      </c>
      <c r="C49" s="6"/>
      <c r="D49" s="6"/>
      <c r="E49" s="6"/>
      <c r="F49" s="6">
        <f>F47+F48</f>
        <v>0</v>
      </c>
    </row>
  </sheetData>
  <mergeCells count="1">
    <mergeCell ref="A1:F1"/>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opLeftCell="A34" workbookViewId="0">
      <selection activeCell="C3" sqref="C3:F3"/>
    </sheetView>
  </sheetViews>
  <sheetFormatPr defaultColWidth="10" defaultRowHeight="15.6" x14ac:dyDescent="0.3"/>
  <cols>
    <col min="1" max="1" width="9.109375" style="92" customWidth="1"/>
    <col min="2" max="2" width="71.33203125" style="2" customWidth="1"/>
    <col min="3" max="3" width="12.88671875" style="2" customWidth="1"/>
    <col min="4" max="4" width="12.6640625" style="2" customWidth="1"/>
    <col min="5" max="5" width="17.44140625" style="2" customWidth="1"/>
    <col min="6" max="6" width="16.6640625" style="3" customWidth="1"/>
    <col min="7" max="16384" width="10" style="2"/>
  </cols>
  <sheetData>
    <row r="1" spans="1:6" s="5" customFormat="1" x14ac:dyDescent="0.3">
      <c r="A1" s="162" t="s">
        <v>167</v>
      </c>
      <c r="B1" s="162"/>
      <c r="C1" s="162"/>
      <c r="D1" s="162"/>
      <c r="E1" s="162"/>
      <c r="F1" s="162"/>
    </row>
    <row r="2" spans="1:6" x14ac:dyDescent="0.3">
      <c r="A2" s="83" t="s">
        <v>50</v>
      </c>
      <c r="B2" s="80" t="s">
        <v>168</v>
      </c>
      <c r="C2" s="61"/>
      <c r="D2" s="61"/>
      <c r="E2" s="61"/>
      <c r="F2" s="62"/>
    </row>
    <row r="3" spans="1:6" x14ac:dyDescent="0.3">
      <c r="A3" s="82">
        <v>1</v>
      </c>
      <c r="B3" s="79" t="s">
        <v>124</v>
      </c>
      <c r="C3" s="6" t="s">
        <v>36</v>
      </c>
      <c r="D3" s="6" t="s">
        <v>37</v>
      </c>
      <c r="E3" s="6" t="s">
        <v>0</v>
      </c>
      <c r="F3" s="6" t="s">
        <v>38</v>
      </c>
    </row>
    <row r="4" spans="1:6" ht="62.4" x14ac:dyDescent="0.3">
      <c r="A4" s="81" t="s">
        <v>51</v>
      </c>
      <c r="B4" s="70" t="s">
        <v>52</v>
      </c>
      <c r="C4" s="71" t="s">
        <v>2</v>
      </c>
      <c r="D4" s="64"/>
      <c r="E4" s="65"/>
      <c r="F4" s="9">
        <f>E4*D4</f>
        <v>0</v>
      </c>
    </row>
    <row r="5" spans="1:6" ht="46.8" x14ac:dyDescent="0.3">
      <c r="A5" s="81" t="s">
        <v>111</v>
      </c>
      <c r="B5" s="70" t="s">
        <v>53</v>
      </c>
      <c r="C5" s="71" t="s">
        <v>54</v>
      </c>
      <c r="D5" s="64"/>
      <c r="E5" s="65"/>
      <c r="F5" s="9">
        <f t="shared" ref="F5:F42" si="0">E5*D5</f>
        <v>0</v>
      </c>
    </row>
    <row r="6" spans="1:6" ht="46.8" x14ac:dyDescent="0.3">
      <c r="A6" s="81" t="s">
        <v>118</v>
      </c>
      <c r="B6" s="70" t="s">
        <v>55</v>
      </c>
      <c r="C6" s="71" t="s">
        <v>54</v>
      </c>
      <c r="D6" s="64"/>
      <c r="E6" s="65"/>
      <c r="F6" s="9">
        <f t="shared" si="0"/>
        <v>0</v>
      </c>
    </row>
    <row r="7" spans="1:6" ht="46.8" x14ac:dyDescent="0.3">
      <c r="A7" s="81" t="s">
        <v>119</v>
      </c>
      <c r="B7" s="70" t="s">
        <v>56</v>
      </c>
      <c r="C7" s="71" t="s">
        <v>54</v>
      </c>
      <c r="D7" s="64"/>
      <c r="E7" s="65"/>
      <c r="F7" s="9">
        <f t="shared" si="0"/>
        <v>0</v>
      </c>
    </row>
    <row r="8" spans="1:6" ht="31.2" x14ac:dyDescent="0.3">
      <c r="A8" s="81" t="s">
        <v>120</v>
      </c>
      <c r="B8" s="70" t="s">
        <v>57</v>
      </c>
      <c r="C8" s="71" t="s">
        <v>54</v>
      </c>
      <c r="D8" s="64"/>
      <c r="E8" s="65"/>
      <c r="F8" s="9">
        <f t="shared" si="0"/>
        <v>0</v>
      </c>
    </row>
    <row r="9" spans="1:6" ht="31.2" x14ac:dyDescent="0.3">
      <c r="A9" s="81" t="s">
        <v>121</v>
      </c>
      <c r="B9" s="70" t="s">
        <v>58</v>
      </c>
      <c r="C9" s="71" t="s">
        <v>2</v>
      </c>
      <c r="D9" s="64"/>
      <c r="E9" s="65"/>
      <c r="F9" s="9">
        <f t="shared" si="0"/>
        <v>0</v>
      </c>
    </row>
    <row r="10" spans="1:6" x14ac:dyDescent="0.3">
      <c r="A10" s="84"/>
      <c r="B10" s="25" t="s">
        <v>125</v>
      </c>
      <c r="C10" s="71"/>
      <c r="D10" s="64"/>
      <c r="E10" s="65"/>
      <c r="F10" s="9">
        <f>F4+F5+F6+F7+F8+F9</f>
        <v>0</v>
      </c>
    </row>
    <row r="11" spans="1:6" x14ac:dyDescent="0.3">
      <c r="A11" s="85">
        <v>2</v>
      </c>
      <c r="B11" s="72" t="s">
        <v>59</v>
      </c>
      <c r="C11" s="71"/>
      <c r="D11" s="63"/>
      <c r="E11" s="65"/>
      <c r="F11" s="9">
        <f t="shared" si="0"/>
        <v>0</v>
      </c>
    </row>
    <row r="12" spans="1:6" x14ac:dyDescent="0.3">
      <c r="A12" s="81" t="s">
        <v>112</v>
      </c>
      <c r="B12" s="70" t="s">
        <v>60</v>
      </c>
      <c r="C12" s="71" t="s">
        <v>2</v>
      </c>
      <c r="D12" s="64"/>
      <c r="E12" s="65"/>
      <c r="F12" s="9">
        <f>D12*E12</f>
        <v>0</v>
      </c>
    </row>
    <row r="13" spans="1:6" x14ac:dyDescent="0.3">
      <c r="A13" s="86"/>
      <c r="B13" s="25" t="s">
        <v>125</v>
      </c>
      <c r="C13" s="71"/>
      <c r="D13" s="64"/>
      <c r="E13" s="65"/>
      <c r="F13" s="9">
        <f>F12</f>
        <v>0</v>
      </c>
    </row>
    <row r="14" spans="1:6" x14ac:dyDescent="0.3">
      <c r="A14" s="82">
        <v>3</v>
      </c>
      <c r="B14" s="72" t="s">
        <v>61</v>
      </c>
      <c r="C14" s="71"/>
      <c r="E14" s="65"/>
      <c r="F14" s="9">
        <f t="shared" si="0"/>
        <v>0</v>
      </c>
    </row>
    <row r="15" spans="1:6" ht="31.2" x14ac:dyDescent="0.3">
      <c r="A15" s="81" t="s">
        <v>113</v>
      </c>
      <c r="B15" s="70" t="s">
        <v>62</v>
      </c>
      <c r="C15" s="71" t="s">
        <v>54</v>
      </c>
      <c r="D15" s="64"/>
      <c r="E15" s="65"/>
      <c r="F15" s="9">
        <f t="shared" si="0"/>
        <v>0</v>
      </c>
    </row>
    <row r="16" spans="1:6" x14ac:dyDescent="0.3">
      <c r="A16" s="81" t="s">
        <v>129</v>
      </c>
      <c r="B16" s="70" t="s">
        <v>63</v>
      </c>
      <c r="C16" s="71" t="s">
        <v>54</v>
      </c>
      <c r="D16" s="64"/>
      <c r="E16" s="65"/>
      <c r="F16" s="9">
        <f t="shared" si="0"/>
        <v>0</v>
      </c>
    </row>
    <row r="17" spans="1:6" x14ac:dyDescent="0.3">
      <c r="A17" s="86"/>
      <c r="B17" s="25" t="s">
        <v>125</v>
      </c>
      <c r="C17" s="71"/>
      <c r="D17" s="64"/>
      <c r="E17" s="65"/>
      <c r="F17" s="9">
        <f>F15+F16</f>
        <v>0</v>
      </c>
    </row>
    <row r="18" spans="1:6" x14ac:dyDescent="0.3">
      <c r="A18" s="82" t="s">
        <v>64</v>
      </c>
      <c r="B18" s="73" t="s">
        <v>65</v>
      </c>
      <c r="C18" s="71"/>
      <c r="D18" s="63"/>
      <c r="E18" s="65"/>
      <c r="F18" s="9">
        <f t="shared" si="0"/>
        <v>0</v>
      </c>
    </row>
    <row r="19" spans="1:6" x14ac:dyDescent="0.3">
      <c r="A19" s="82" t="s">
        <v>66</v>
      </c>
      <c r="B19" s="72" t="s">
        <v>67</v>
      </c>
      <c r="C19" s="71"/>
      <c r="D19" s="63"/>
      <c r="E19" s="65"/>
      <c r="F19" s="9">
        <f t="shared" si="0"/>
        <v>0</v>
      </c>
    </row>
    <row r="20" spans="1:6" ht="46.8" x14ac:dyDescent="0.3">
      <c r="A20" s="87" t="s">
        <v>112</v>
      </c>
      <c r="B20" s="70" t="s">
        <v>84</v>
      </c>
      <c r="C20" s="71" t="s">
        <v>2</v>
      </c>
      <c r="D20" s="64"/>
      <c r="E20" s="66"/>
      <c r="F20" s="9">
        <f t="shared" si="0"/>
        <v>0</v>
      </c>
    </row>
    <row r="21" spans="1:6" ht="46.8" x14ac:dyDescent="0.3">
      <c r="A21" s="87" t="s">
        <v>130</v>
      </c>
      <c r="B21" s="70" t="s">
        <v>169</v>
      </c>
      <c r="C21" s="71" t="s">
        <v>2</v>
      </c>
      <c r="D21" s="64"/>
      <c r="E21" s="66"/>
      <c r="F21" s="9">
        <f t="shared" si="0"/>
        <v>0</v>
      </c>
    </row>
    <row r="22" spans="1:6" x14ac:dyDescent="0.3">
      <c r="A22" s="87"/>
      <c r="B22" s="25" t="s">
        <v>125</v>
      </c>
      <c r="C22" s="71"/>
      <c r="D22" s="64"/>
      <c r="E22" s="66"/>
      <c r="F22" s="9">
        <f>F20+F21</f>
        <v>0</v>
      </c>
    </row>
    <row r="23" spans="1:6" x14ac:dyDescent="0.3">
      <c r="A23" s="82">
        <v>3</v>
      </c>
      <c r="B23" s="72" t="s">
        <v>68</v>
      </c>
      <c r="C23" s="71"/>
      <c r="D23" s="63"/>
      <c r="E23" s="65"/>
      <c r="F23" s="9">
        <f t="shared" si="0"/>
        <v>0</v>
      </c>
    </row>
    <row r="24" spans="1:6" x14ac:dyDescent="0.3">
      <c r="A24" s="86" t="s">
        <v>113</v>
      </c>
      <c r="B24" s="74" t="s">
        <v>137</v>
      </c>
      <c r="C24" s="71" t="s">
        <v>2</v>
      </c>
      <c r="D24" s="64"/>
      <c r="E24" s="65"/>
      <c r="F24" s="9">
        <f t="shared" si="0"/>
        <v>0</v>
      </c>
    </row>
    <row r="25" spans="1:6" ht="31.2" x14ac:dyDescent="0.3">
      <c r="A25" s="86" t="s">
        <v>129</v>
      </c>
      <c r="B25" s="75" t="s">
        <v>69</v>
      </c>
      <c r="C25" s="71" t="s">
        <v>1</v>
      </c>
      <c r="D25" s="64"/>
      <c r="E25" s="66"/>
      <c r="F25" s="9">
        <f t="shared" si="0"/>
        <v>0</v>
      </c>
    </row>
    <row r="26" spans="1:6" ht="31.2" x14ac:dyDescent="0.3">
      <c r="A26" s="86" t="s">
        <v>131</v>
      </c>
      <c r="B26" s="75" t="s">
        <v>70</v>
      </c>
      <c r="C26" s="71" t="s">
        <v>1</v>
      </c>
      <c r="D26" s="64"/>
      <c r="E26" s="66"/>
      <c r="F26" s="9">
        <f t="shared" si="0"/>
        <v>0</v>
      </c>
    </row>
    <row r="27" spans="1:6" x14ac:dyDescent="0.3">
      <c r="A27" s="86" t="s">
        <v>71</v>
      </c>
      <c r="B27" s="75" t="s">
        <v>72</v>
      </c>
      <c r="C27" s="71" t="s">
        <v>1</v>
      </c>
      <c r="D27" s="64"/>
      <c r="E27" s="66"/>
      <c r="F27" s="9">
        <f t="shared" si="0"/>
        <v>0</v>
      </c>
    </row>
    <row r="28" spans="1:6" x14ac:dyDescent="0.3">
      <c r="A28" s="86"/>
      <c r="B28" s="75" t="s">
        <v>73</v>
      </c>
      <c r="C28" s="71" t="s">
        <v>1</v>
      </c>
      <c r="D28" s="64"/>
      <c r="E28" s="66"/>
      <c r="F28" s="9">
        <f t="shared" si="0"/>
        <v>0</v>
      </c>
    </row>
    <row r="29" spans="1:6" x14ac:dyDescent="0.3">
      <c r="A29" s="86"/>
      <c r="B29" s="25" t="s">
        <v>125</v>
      </c>
      <c r="C29" s="71"/>
      <c r="D29" s="64"/>
      <c r="E29" s="66"/>
      <c r="F29" s="9">
        <f>F24+F25+F26+F27+F28</f>
        <v>0</v>
      </c>
    </row>
    <row r="30" spans="1:6" x14ac:dyDescent="0.3">
      <c r="A30" s="82">
        <v>4</v>
      </c>
      <c r="B30" s="76" t="s">
        <v>74</v>
      </c>
      <c r="C30" s="71"/>
      <c r="D30" s="63"/>
      <c r="E30" s="65"/>
      <c r="F30" s="9">
        <f t="shared" si="0"/>
        <v>0</v>
      </c>
    </row>
    <row r="31" spans="1:6" ht="62.4" x14ac:dyDescent="0.3">
      <c r="A31" s="86"/>
      <c r="B31" s="77" t="s">
        <v>75</v>
      </c>
      <c r="C31" s="71"/>
      <c r="D31" s="63"/>
      <c r="E31" s="65"/>
      <c r="F31" s="9">
        <f t="shared" si="0"/>
        <v>0</v>
      </c>
    </row>
    <row r="32" spans="1:6" x14ac:dyDescent="0.3">
      <c r="A32" s="88" t="s">
        <v>114</v>
      </c>
      <c r="B32" s="74" t="s">
        <v>76</v>
      </c>
      <c r="C32" s="71" t="s">
        <v>77</v>
      </c>
      <c r="D32" s="64"/>
      <c r="E32" s="66"/>
      <c r="F32" s="9">
        <f t="shared" si="0"/>
        <v>0</v>
      </c>
    </row>
    <row r="33" spans="1:6" x14ac:dyDescent="0.3">
      <c r="A33" s="88"/>
      <c r="B33" s="25" t="s">
        <v>125</v>
      </c>
      <c r="C33" s="71"/>
      <c r="D33" s="64"/>
      <c r="E33" s="10"/>
      <c r="F33" s="9">
        <f>F32</f>
        <v>0</v>
      </c>
    </row>
    <row r="34" spans="1:6" x14ac:dyDescent="0.3">
      <c r="A34" s="82">
        <v>5</v>
      </c>
      <c r="B34" s="72" t="s">
        <v>78</v>
      </c>
      <c r="C34" s="71"/>
      <c r="D34" s="63"/>
      <c r="E34" s="65"/>
      <c r="F34" s="9">
        <f t="shared" si="0"/>
        <v>0</v>
      </c>
    </row>
    <row r="35" spans="1:6" ht="24.75" customHeight="1" x14ac:dyDescent="0.3">
      <c r="A35" s="86" t="s">
        <v>132</v>
      </c>
      <c r="B35" s="71" t="s">
        <v>139</v>
      </c>
      <c r="C35" s="71" t="s">
        <v>1</v>
      </c>
      <c r="D35" s="64"/>
      <c r="E35" s="66"/>
      <c r="F35" s="9">
        <f t="shared" si="0"/>
        <v>0</v>
      </c>
    </row>
    <row r="36" spans="1:6" ht="24.75" customHeight="1" x14ac:dyDescent="0.3">
      <c r="A36" s="86"/>
      <c r="B36" s="25" t="s">
        <v>125</v>
      </c>
      <c r="C36" s="71"/>
      <c r="D36" s="64"/>
      <c r="E36" s="66"/>
      <c r="F36" s="9">
        <f>F35</f>
        <v>0</v>
      </c>
    </row>
    <row r="37" spans="1:6" x14ac:dyDescent="0.3">
      <c r="A37" s="82">
        <v>6</v>
      </c>
      <c r="B37" s="72" t="s">
        <v>79</v>
      </c>
      <c r="C37" s="71"/>
      <c r="D37" s="63"/>
      <c r="E37" s="65"/>
      <c r="F37" s="9">
        <f t="shared" si="0"/>
        <v>0</v>
      </c>
    </row>
    <row r="38" spans="1:6" ht="31.2" x14ac:dyDescent="0.3">
      <c r="A38" s="86" t="s">
        <v>133</v>
      </c>
      <c r="B38" s="75" t="s">
        <v>80</v>
      </c>
      <c r="C38" s="71" t="s">
        <v>2</v>
      </c>
      <c r="D38" s="64"/>
      <c r="E38" s="66"/>
      <c r="F38" s="9">
        <f t="shared" si="0"/>
        <v>0</v>
      </c>
    </row>
    <row r="39" spans="1:6" x14ac:dyDescent="0.3">
      <c r="A39" s="86"/>
      <c r="B39" s="25" t="s">
        <v>125</v>
      </c>
      <c r="C39" s="71"/>
      <c r="D39" s="64"/>
      <c r="E39" s="66"/>
      <c r="F39" s="9">
        <f>F38</f>
        <v>0</v>
      </c>
    </row>
    <row r="40" spans="1:6" x14ac:dyDescent="0.3">
      <c r="A40" s="82">
        <v>7</v>
      </c>
      <c r="B40" s="72" t="s">
        <v>81</v>
      </c>
      <c r="C40" s="71"/>
      <c r="D40" s="63"/>
      <c r="E40" s="65"/>
      <c r="F40" s="9">
        <f t="shared" si="0"/>
        <v>0</v>
      </c>
    </row>
    <row r="41" spans="1:6" ht="31.2" x14ac:dyDescent="0.3">
      <c r="A41" s="86" t="s">
        <v>134</v>
      </c>
      <c r="B41" s="70" t="s">
        <v>82</v>
      </c>
      <c r="C41" s="71" t="s">
        <v>2</v>
      </c>
      <c r="D41" s="64"/>
      <c r="E41" s="65"/>
      <c r="F41" s="9">
        <f t="shared" si="0"/>
        <v>0</v>
      </c>
    </row>
    <row r="42" spans="1:6" ht="31.2" x14ac:dyDescent="0.3">
      <c r="A42" s="86" t="s">
        <v>135</v>
      </c>
      <c r="B42" s="70" t="s">
        <v>83</v>
      </c>
      <c r="C42" s="71" t="s">
        <v>2</v>
      </c>
      <c r="D42" s="64"/>
      <c r="E42" s="65"/>
      <c r="F42" s="9">
        <f t="shared" si="0"/>
        <v>0</v>
      </c>
    </row>
    <row r="43" spans="1:6" ht="23.25" customHeight="1" x14ac:dyDescent="0.3">
      <c r="A43" s="89"/>
      <c r="B43" s="25" t="s">
        <v>125</v>
      </c>
      <c r="C43" s="71"/>
      <c r="D43" s="64"/>
      <c r="E43" s="67"/>
      <c r="F43" s="68">
        <f>F41+F42</f>
        <v>0</v>
      </c>
    </row>
    <row r="44" spans="1:6" x14ac:dyDescent="0.3">
      <c r="A44" s="89"/>
      <c r="B44" s="94" t="s">
        <v>128</v>
      </c>
      <c r="C44" s="71"/>
      <c r="D44" s="64"/>
      <c r="E44" s="64"/>
      <c r="F44" s="68">
        <f>F10+F13+F17+F22+F29+F33+F36+F39+F43</f>
        <v>0</v>
      </c>
    </row>
    <row r="45" spans="1:6" x14ac:dyDescent="0.3">
      <c r="A45" s="90"/>
      <c r="B45" s="95" t="s">
        <v>127</v>
      </c>
      <c r="C45" s="78"/>
      <c r="D45" s="4"/>
      <c r="E45" s="4"/>
      <c r="F45" s="69">
        <f>0.15*F44</f>
        <v>0</v>
      </c>
    </row>
    <row r="46" spans="1:6" x14ac:dyDescent="0.3">
      <c r="A46" s="91"/>
      <c r="B46" s="96" t="s">
        <v>126</v>
      </c>
      <c r="C46" s="39"/>
      <c r="D46" s="4"/>
      <c r="E46" s="4"/>
      <c r="F46" s="68">
        <f>F44+F45</f>
        <v>0</v>
      </c>
    </row>
  </sheetData>
  <mergeCells count="1">
    <mergeCell ref="A1:F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42" workbookViewId="0">
      <selection activeCell="D60" sqref="D60"/>
    </sheetView>
  </sheetViews>
  <sheetFormatPr defaultRowHeight="14.4" x14ac:dyDescent="0.3"/>
  <cols>
    <col min="1" max="1" width="7.109375" style="7" customWidth="1"/>
    <col min="2" max="2" width="52.33203125" style="7" customWidth="1"/>
    <col min="3" max="3" width="13.5546875" style="7" customWidth="1"/>
    <col min="4" max="4" width="10.44140625" style="7" bestFit="1" customWidth="1"/>
    <col min="5" max="5" width="12.44140625" style="7" customWidth="1"/>
    <col min="6" max="6" width="17" style="7" customWidth="1"/>
    <col min="7" max="16384" width="8.88671875" style="7"/>
  </cols>
  <sheetData>
    <row r="1" spans="1:6" ht="15.6" x14ac:dyDescent="0.3">
      <c r="A1" s="163" t="s">
        <v>45</v>
      </c>
      <c r="B1" s="163"/>
      <c r="C1" s="163"/>
      <c r="D1" s="163"/>
      <c r="E1" s="163"/>
      <c r="F1" s="163"/>
    </row>
    <row r="2" spans="1:6" ht="15.6" x14ac:dyDescent="0.3">
      <c r="A2" s="6" t="s">
        <v>5</v>
      </c>
      <c r="B2" s="12" t="s">
        <v>6</v>
      </c>
      <c r="C2" s="6" t="s">
        <v>36</v>
      </c>
      <c r="D2" s="6" t="s">
        <v>37</v>
      </c>
      <c r="E2" s="6" t="s">
        <v>0</v>
      </c>
      <c r="F2" s="51" t="s">
        <v>38</v>
      </c>
    </row>
    <row r="3" spans="1:6" ht="15.6" x14ac:dyDescent="0.3">
      <c r="A3" s="6"/>
      <c r="B3" s="37" t="s">
        <v>158</v>
      </c>
      <c r="C3" s="6"/>
      <c r="D3" s="6"/>
      <c r="E3" s="6"/>
      <c r="F3" s="51"/>
    </row>
    <row r="4" spans="1:6" ht="15.6" x14ac:dyDescent="0.3">
      <c r="A4" s="23">
        <v>1</v>
      </c>
      <c r="B4" s="24" t="s">
        <v>7</v>
      </c>
      <c r="C4" s="6"/>
      <c r="D4" s="6"/>
      <c r="E4" s="6"/>
      <c r="F4" s="51"/>
    </row>
    <row r="5" spans="1:6" ht="27.6" x14ac:dyDescent="0.3">
      <c r="A5" s="38" t="s">
        <v>51</v>
      </c>
      <c r="B5" s="14" t="s">
        <v>8</v>
      </c>
      <c r="C5" s="6" t="s">
        <v>40</v>
      </c>
      <c r="D5" s="6"/>
      <c r="E5" s="6"/>
      <c r="F5" s="51">
        <f t="shared" ref="F5:F10" si="0">D5*E5</f>
        <v>0</v>
      </c>
    </row>
    <row r="6" spans="1:6" ht="27.6" x14ac:dyDescent="0.3">
      <c r="A6" s="38" t="s">
        <v>111</v>
      </c>
      <c r="B6" s="14" t="s">
        <v>9</v>
      </c>
      <c r="C6" s="6" t="s">
        <v>41</v>
      </c>
      <c r="D6" s="6"/>
      <c r="E6" s="6"/>
      <c r="F6" s="51">
        <f t="shared" si="0"/>
        <v>0</v>
      </c>
    </row>
    <row r="7" spans="1:6" ht="27.6" x14ac:dyDescent="0.3">
      <c r="A7" s="38" t="s">
        <v>118</v>
      </c>
      <c r="B7" s="34" t="s">
        <v>46</v>
      </c>
      <c r="C7" s="6" t="s">
        <v>41</v>
      </c>
      <c r="D7" s="39"/>
      <c r="E7" s="39"/>
      <c r="F7" s="51">
        <f t="shared" si="0"/>
        <v>0</v>
      </c>
    </row>
    <row r="8" spans="1:6" ht="41.4" x14ac:dyDescent="0.3">
      <c r="A8" s="38" t="s">
        <v>119</v>
      </c>
      <c r="B8" s="34" t="s">
        <v>11</v>
      </c>
      <c r="C8" s="6" t="s">
        <v>41</v>
      </c>
      <c r="D8" s="39"/>
      <c r="E8" s="39"/>
      <c r="F8" s="51">
        <f t="shared" si="0"/>
        <v>0</v>
      </c>
    </row>
    <row r="9" spans="1:6" ht="41.4" x14ac:dyDescent="0.3">
      <c r="A9" s="38" t="s">
        <v>120</v>
      </c>
      <c r="B9" s="34" t="s">
        <v>12</v>
      </c>
      <c r="C9" s="6" t="s">
        <v>41</v>
      </c>
      <c r="D9" s="39"/>
      <c r="E9" s="39"/>
      <c r="F9" s="51">
        <f t="shared" si="0"/>
        <v>0</v>
      </c>
    </row>
    <row r="10" spans="1:6" ht="15.6" x14ac:dyDescent="0.3">
      <c r="A10" s="38" t="s">
        <v>121</v>
      </c>
      <c r="B10" s="34" t="s">
        <v>47</v>
      </c>
      <c r="C10" s="6" t="s">
        <v>41</v>
      </c>
      <c r="D10" s="39"/>
      <c r="E10" s="40"/>
      <c r="F10" s="51">
        <f t="shared" si="0"/>
        <v>0</v>
      </c>
    </row>
    <row r="11" spans="1:6" ht="15.6" x14ac:dyDescent="0.3">
      <c r="A11" s="41"/>
      <c r="B11" s="25" t="s">
        <v>125</v>
      </c>
      <c r="C11" s="6"/>
      <c r="D11" s="6"/>
      <c r="E11" s="6"/>
      <c r="F11" s="51">
        <f>F5+F6+F7+F8+F9+F10</f>
        <v>0</v>
      </c>
    </row>
    <row r="12" spans="1:6" ht="15.6" x14ac:dyDescent="0.3">
      <c r="A12" s="155">
        <v>2</v>
      </c>
      <c r="B12" s="24" t="s">
        <v>160</v>
      </c>
      <c r="C12" s="6"/>
      <c r="D12" s="6"/>
      <c r="E12" s="6"/>
      <c r="F12" s="51"/>
    </row>
    <row r="13" spans="1:6" ht="55.2" x14ac:dyDescent="0.3">
      <c r="A13" s="38" t="s">
        <v>112</v>
      </c>
      <c r="B13" s="34" t="s">
        <v>15</v>
      </c>
      <c r="C13" s="6" t="s">
        <v>41</v>
      </c>
      <c r="D13" s="39"/>
      <c r="E13" s="40"/>
      <c r="F13" s="51">
        <f>D13*E13</f>
        <v>0</v>
      </c>
    </row>
    <row r="14" spans="1:6" ht="27.6" x14ac:dyDescent="0.3">
      <c r="A14" s="38" t="s">
        <v>130</v>
      </c>
      <c r="B14" s="34" t="s">
        <v>16</v>
      </c>
      <c r="C14" s="6" t="s">
        <v>41</v>
      </c>
      <c r="D14" s="39"/>
      <c r="E14" s="40"/>
      <c r="F14" s="51">
        <f>D14*E14</f>
        <v>0</v>
      </c>
    </row>
    <row r="15" spans="1:6" ht="15.6" x14ac:dyDescent="0.3">
      <c r="A15" s="41"/>
      <c r="B15" s="25" t="s">
        <v>125</v>
      </c>
      <c r="C15" s="6"/>
      <c r="D15" s="6"/>
      <c r="E15" s="6"/>
      <c r="F15" s="51">
        <f>F13+F14</f>
        <v>0</v>
      </c>
    </row>
    <row r="16" spans="1:6" ht="15.6" x14ac:dyDescent="0.3">
      <c r="A16" s="155">
        <v>3</v>
      </c>
      <c r="B16" s="24" t="s">
        <v>4</v>
      </c>
      <c r="C16" s="6"/>
      <c r="D16" s="6"/>
      <c r="E16" s="6"/>
      <c r="F16" s="51"/>
    </row>
    <row r="17" spans="1:6" ht="27.6" x14ac:dyDescent="0.3">
      <c r="A17" s="38" t="s">
        <v>113</v>
      </c>
      <c r="B17" s="34" t="s">
        <v>18</v>
      </c>
      <c r="C17" s="6"/>
      <c r="D17" s="39"/>
      <c r="E17" s="40"/>
      <c r="F17" s="51">
        <f>D17*E17</f>
        <v>0</v>
      </c>
    </row>
    <row r="18" spans="1:6" ht="15.6" x14ac:dyDescent="0.3">
      <c r="A18" s="38" t="s">
        <v>129</v>
      </c>
      <c r="B18" s="35" t="s">
        <v>19</v>
      </c>
      <c r="C18" s="6" t="s">
        <v>40</v>
      </c>
      <c r="D18" s="36"/>
      <c r="E18" s="36"/>
      <c r="F18" s="51">
        <f>D18*E18</f>
        <v>0</v>
      </c>
    </row>
    <row r="19" spans="1:6" ht="15.6" x14ac:dyDescent="0.3">
      <c r="A19" s="41"/>
      <c r="B19" s="25" t="s">
        <v>125</v>
      </c>
      <c r="C19" s="6"/>
      <c r="D19" s="6"/>
      <c r="E19" s="6"/>
      <c r="F19" s="51">
        <f>F18</f>
        <v>0</v>
      </c>
    </row>
    <row r="20" spans="1:6" ht="15.6" x14ac:dyDescent="0.3">
      <c r="A20" s="41"/>
      <c r="B20" s="37" t="s">
        <v>159</v>
      </c>
      <c r="C20" s="6"/>
      <c r="D20" s="6"/>
      <c r="E20" s="6"/>
      <c r="F20" s="51"/>
    </row>
    <row r="21" spans="1:6" ht="15.6" x14ac:dyDescent="0.3">
      <c r="A21" s="155">
        <v>1</v>
      </c>
      <c r="B21" s="54" t="s">
        <v>44</v>
      </c>
      <c r="C21" s="6"/>
      <c r="D21" s="6"/>
      <c r="E21" s="6"/>
      <c r="F21" s="51"/>
    </row>
    <row r="22" spans="1:6" ht="69" x14ac:dyDescent="0.3">
      <c r="A22" s="38" t="s">
        <v>51</v>
      </c>
      <c r="B22" s="19" t="s">
        <v>20</v>
      </c>
      <c r="C22" s="6" t="s">
        <v>42</v>
      </c>
      <c r="D22" s="6"/>
      <c r="E22" s="6"/>
      <c r="F22" s="51">
        <f>D22*E22</f>
        <v>0</v>
      </c>
    </row>
    <row r="23" spans="1:6" ht="27.6" x14ac:dyDescent="0.3">
      <c r="A23" s="38" t="s">
        <v>111</v>
      </c>
      <c r="B23" s="19" t="s">
        <v>48</v>
      </c>
      <c r="C23" s="6" t="s">
        <v>40</v>
      </c>
      <c r="D23" s="6"/>
      <c r="E23" s="6"/>
      <c r="F23" s="51">
        <f>D23*E23</f>
        <v>0</v>
      </c>
    </row>
    <row r="24" spans="1:6" ht="15.6" x14ac:dyDescent="0.3">
      <c r="A24" s="41"/>
      <c r="B24" s="25" t="s">
        <v>125</v>
      </c>
      <c r="C24" s="6"/>
      <c r="D24" s="6"/>
      <c r="E24" s="6"/>
      <c r="F24" s="51">
        <f>F22+F23</f>
        <v>0</v>
      </c>
    </row>
    <row r="25" spans="1:6" ht="15.6" x14ac:dyDescent="0.3">
      <c r="A25" s="153">
        <v>2</v>
      </c>
      <c r="B25" s="42" t="s">
        <v>68</v>
      </c>
      <c r="C25" s="6"/>
      <c r="D25" s="6"/>
      <c r="E25" s="6"/>
      <c r="F25" s="51"/>
    </row>
    <row r="26" spans="1:6" ht="69" x14ac:dyDescent="0.3">
      <c r="A26" s="38" t="s">
        <v>112</v>
      </c>
      <c r="B26" s="34" t="s">
        <v>22</v>
      </c>
      <c r="C26" s="6" t="s">
        <v>40</v>
      </c>
      <c r="D26" s="6"/>
      <c r="E26" s="6"/>
      <c r="F26" s="51">
        <f>D26*E26</f>
        <v>0</v>
      </c>
    </row>
    <row r="27" spans="1:6" ht="15.6" x14ac:dyDescent="0.3">
      <c r="A27" s="43"/>
      <c r="B27" s="25" t="s">
        <v>125</v>
      </c>
      <c r="C27" s="6"/>
      <c r="D27" s="6"/>
      <c r="E27" s="6"/>
      <c r="F27" s="51">
        <f>F26</f>
        <v>0</v>
      </c>
    </row>
    <row r="28" spans="1:6" ht="15.6" x14ac:dyDescent="0.3">
      <c r="A28" s="154">
        <v>3</v>
      </c>
      <c r="B28" s="42" t="s">
        <v>146</v>
      </c>
      <c r="C28" s="6"/>
      <c r="D28" s="6"/>
      <c r="E28" s="6"/>
      <c r="F28" s="51"/>
    </row>
    <row r="29" spans="1:6" ht="27.6" x14ac:dyDescent="0.3">
      <c r="A29" s="43"/>
      <c r="B29" s="34" t="s">
        <v>24</v>
      </c>
      <c r="C29" s="6"/>
      <c r="D29" s="6"/>
      <c r="E29" s="6"/>
      <c r="F29" s="51"/>
    </row>
    <row r="30" spans="1:6" ht="15.6" x14ac:dyDescent="0.3">
      <c r="A30" s="38" t="s">
        <v>113</v>
      </c>
      <c r="B30" s="44" t="s">
        <v>25</v>
      </c>
      <c r="C30" s="6" t="s">
        <v>1</v>
      </c>
      <c r="D30" s="6"/>
      <c r="E30" s="6"/>
      <c r="F30" s="51">
        <f>D30*E30</f>
        <v>0</v>
      </c>
    </row>
    <row r="31" spans="1:6" ht="24.75" customHeight="1" x14ac:dyDescent="0.3">
      <c r="A31" s="38" t="s">
        <v>129</v>
      </c>
      <c r="B31" s="44" t="s">
        <v>26</v>
      </c>
      <c r="C31" s="6" t="s">
        <v>1</v>
      </c>
      <c r="D31" s="6"/>
      <c r="E31" s="6"/>
      <c r="F31" s="51">
        <f>D31*E31</f>
        <v>0</v>
      </c>
    </row>
    <row r="32" spans="1:6" ht="28.5" customHeight="1" x14ac:dyDescent="0.3">
      <c r="A32" s="38" t="s">
        <v>131</v>
      </c>
      <c r="B32" s="44" t="s">
        <v>27</v>
      </c>
      <c r="C32" s="6" t="s">
        <v>1</v>
      </c>
      <c r="D32" s="6"/>
      <c r="E32" s="6"/>
      <c r="F32" s="51">
        <f>D32*E32</f>
        <v>0</v>
      </c>
    </row>
    <row r="33" spans="1:9" ht="15.6" x14ac:dyDescent="0.3">
      <c r="A33" s="43"/>
      <c r="B33" s="25" t="s">
        <v>125</v>
      </c>
      <c r="C33" s="45"/>
      <c r="D33" s="45"/>
      <c r="E33" s="45"/>
      <c r="F33" s="52">
        <f>F30+F31+F32</f>
        <v>0</v>
      </c>
    </row>
    <row r="34" spans="1:9" ht="21.75" customHeight="1" x14ac:dyDescent="0.3">
      <c r="A34" s="154">
        <v>4</v>
      </c>
      <c r="B34" s="42" t="s">
        <v>136</v>
      </c>
      <c r="C34" s="6"/>
      <c r="D34" s="6"/>
      <c r="E34" s="6"/>
      <c r="F34" s="51"/>
    </row>
    <row r="35" spans="1:9" ht="69" x14ac:dyDescent="0.3">
      <c r="A35" s="38" t="s">
        <v>114</v>
      </c>
      <c r="B35" s="34" t="s">
        <v>156</v>
      </c>
      <c r="C35" s="6"/>
      <c r="D35" s="6"/>
      <c r="E35" s="6"/>
      <c r="F35" s="51"/>
    </row>
    <row r="36" spans="1:9" ht="15.6" x14ac:dyDescent="0.3">
      <c r="A36" s="46"/>
      <c r="B36" s="44" t="s">
        <v>29</v>
      </c>
      <c r="C36" s="6"/>
      <c r="D36" s="6"/>
      <c r="E36" s="6"/>
      <c r="F36" s="51"/>
    </row>
    <row r="37" spans="1:9" ht="15.6" x14ac:dyDescent="0.3">
      <c r="A37" s="43"/>
      <c r="B37" s="44" t="s">
        <v>30</v>
      </c>
      <c r="C37" s="6" t="s">
        <v>42</v>
      </c>
      <c r="D37" s="6"/>
      <c r="E37" s="6"/>
      <c r="F37" s="51">
        <f>D37*E37</f>
        <v>0</v>
      </c>
    </row>
    <row r="38" spans="1:9" ht="15.6" x14ac:dyDescent="0.3">
      <c r="A38" s="47"/>
      <c r="B38" s="25" t="s">
        <v>125</v>
      </c>
      <c r="C38" s="6"/>
      <c r="D38" s="6"/>
      <c r="E38" s="6"/>
      <c r="F38" s="51">
        <f>F37</f>
        <v>0</v>
      </c>
    </row>
    <row r="39" spans="1:9" ht="25.2" customHeight="1" x14ac:dyDescent="0.3">
      <c r="A39" s="154">
        <v>5</v>
      </c>
      <c r="B39" s="42" t="s">
        <v>43</v>
      </c>
      <c r="C39" s="48"/>
      <c r="D39" s="6"/>
      <c r="E39" s="6"/>
      <c r="F39" s="51"/>
    </row>
    <row r="40" spans="1:9" ht="69.599999999999994" x14ac:dyDescent="0.3">
      <c r="A40" s="38" t="s">
        <v>132</v>
      </c>
      <c r="B40" s="34" t="s">
        <v>157</v>
      </c>
      <c r="C40" s="49" t="s">
        <v>155</v>
      </c>
      <c r="D40" s="6"/>
      <c r="E40" s="6"/>
      <c r="F40" s="51">
        <f>D40*E40</f>
        <v>0</v>
      </c>
    </row>
    <row r="41" spans="1:9" ht="15.6" x14ac:dyDescent="0.3">
      <c r="A41" s="47"/>
      <c r="B41" s="25" t="s">
        <v>125</v>
      </c>
      <c r="C41" s="6"/>
      <c r="D41" s="44"/>
      <c r="E41" s="6"/>
      <c r="F41" s="51">
        <f>F40</f>
        <v>0</v>
      </c>
    </row>
    <row r="42" spans="1:9" ht="15.6" x14ac:dyDescent="0.3">
      <c r="A42" s="50"/>
      <c r="B42" s="53" t="s">
        <v>128</v>
      </c>
      <c r="C42" s="6"/>
      <c r="D42" s="6"/>
      <c r="E42" s="6"/>
      <c r="F42" s="51">
        <f>F11+F15+F19+F24+F27+F33+F38+F41</f>
        <v>0</v>
      </c>
    </row>
    <row r="43" spans="1:9" ht="15.6" x14ac:dyDescent="0.3">
      <c r="A43" s="41"/>
      <c r="B43" s="25" t="s">
        <v>148</v>
      </c>
      <c r="C43" s="6"/>
      <c r="D43" s="6"/>
      <c r="E43" s="6"/>
      <c r="F43" s="51">
        <f>F42*0.15</f>
        <v>0</v>
      </c>
      <c r="I43" s="7" t="s">
        <v>49</v>
      </c>
    </row>
    <row r="44" spans="1:9" ht="15.6" x14ac:dyDescent="0.3">
      <c r="A44" s="41"/>
      <c r="B44" s="25" t="s">
        <v>149</v>
      </c>
      <c r="C44" s="6"/>
      <c r="D44" s="6"/>
      <c r="E44" s="6"/>
      <c r="F44" s="51">
        <f>F42+F43</f>
        <v>0</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A13" sqref="A13"/>
    </sheetView>
  </sheetViews>
  <sheetFormatPr defaultRowHeight="14.4" x14ac:dyDescent="0.3"/>
  <cols>
    <col min="1" max="1" width="7.109375" style="158" customWidth="1"/>
    <col min="2" max="2" width="56.44140625" style="7" customWidth="1"/>
    <col min="3" max="3" width="9.88671875" style="28" customWidth="1"/>
    <col min="4" max="4" width="10.44140625" style="7" bestFit="1" customWidth="1"/>
    <col min="5" max="5" width="12.44140625" style="7" customWidth="1"/>
    <col min="6" max="6" width="17" style="7" customWidth="1"/>
    <col min="7" max="7" width="23.88671875" style="7" customWidth="1"/>
    <col min="8" max="16384" width="8.88671875" style="7"/>
  </cols>
  <sheetData>
    <row r="1" spans="1:7" ht="15.6" customHeight="1" x14ac:dyDescent="0.3">
      <c r="A1" s="164" t="s">
        <v>98</v>
      </c>
      <c r="B1" s="165"/>
      <c r="C1" s="165"/>
      <c r="D1" s="165"/>
      <c r="E1" s="165"/>
      <c r="F1" s="165"/>
      <c r="G1" s="166"/>
    </row>
    <row r="2" spans="1:7" ht="15.6" x14ac:dyDescent="0.3">
      <c r="A2" s="156"/>
      <c r="B2" s="29" t="s">
        <v>94</v>
      </c>
      <c r="C2" s="18" t="s">
        <v>116</v>
      </c>
      <c r="D2" s="18" t="s">
        <v>115</v>
      </c>
      <c r="E2" s="18" t="s">
        <v>95</v>
      </c>
      <c r="F2" s="18" t="s">
        <v>96</v>
      </c>
      <c r="G2" s="18"/>
    </row>
    <row r="3" spans="1:7" ht="18.600000000000001" x14ac:dyDescent="0.3">
      <c r="A3" s="159">
        <v>1</v>
      </c>
      <c r="B3" s="30" t="s">
        <v>59</v>
      </c>
      <c r="C3" s="31"/>
      <c r="D3" s="6"/>
      <c r="E3" s="6"/>
      <c r="F3" s="6"/>
      <c r="G3" s="18"/>
    </row>
    <row r="4" spans="1:7" ht="31.2" x14ac:dyDescent="0.3">
      <c r="A4" s="156" t="s">
        <v>51</v>
      </c>
      <c r="B4" s="11" t="s">
        <v>150</v>
      </c>
      <c r="C4" s="26" t="s">
        <v>54</v>
      </c>
      <c r="D4" s="6"/>
      <c r="E4" s="12"/>
      <c r="F4" s="6">
        <f>D4*E4</f>
        <v>0</v>
      </c>
      <c r="G4" s="18"/>
    </row>
    <row r="5" spans="1:7" ht="15.6" x14ac:dyDescent="0.3">
      <c r="A5" s="156"/>
      <c r="B5" s="33" t="s">
        <v>125</v>
      </c>
      <c r="C5" s="26"/>
      <c r="D5" s="6"/>
      <c r="E5" s="12"/>
      <c r="F5" s="6">
        <f>F4</f>
        <v>0</v>
      </c>
      <c r="G5" s="18"/>
    </row>
    <row r="6" spans="1:7" ht="15.6" x14ac:dyDescent="0.3">
      <c r="A6" s="159" t="s">
        <v>66</v>
      </c>
      <c r="B6" s="30" t="s">
        <v>151</v>
      </c>
      <c r="C6" s="26"/>
      <c r="D6" s="6"/>
      <c r="E6" s="6"/>
      <c r="F6" s="6"/>
      <c r="G6" s="18"/>
    </row>
    <row r="7" spans="1:7" ht="78" x14ac:dyDescent="0.3">
      <c r="A7" s="156" t="s">
        <v>112</v>
      </c>
      <c r="B7" s="11" t="s">
        <v>89</v>
      </c>
      <c r="C7" s="26" t="s">
        <v>2</v>
      </c>
      <c r="D7" s="6"/>
      <c r="E7" s="6"/>
      <c r="F7" s="6">
        <f>D7*E7</f>
        <v>0</v>
      </c>
      <c r="G7" s="18"/>
    </row>
    <row r="8" spans="1:7" ht="46.8" x14ac:dyDescent="0.3">
      <c r="A8" s="156" t="s">
        <v>130</v>
      </c>
      <c r="B8" s="11" t="s">
        <v>90</v>
      </c>
      <c r="C8" s="26" t="s">
        <v>2</v>
      </c>
      <c r="D8" s="6"/>
      <c r="E8" s="6"/>
      <c r="F8" s="6">
        <f>D8*E8</f>
        <v>0</v>
      </c>
      <c r="G8" s="18"/>
    </row>
    <row r="9" spans="1:7" ht="15.6" x14ac:dyDescent="0.3">
      <c r="A9" s="156"/>
      <c r="B9" s="33" t="s">
        <v>125</v>
      </c>
      <c r="C9" s="26"/>
      <c r="D9" s="6"/>
      <c r="E9" s="6"/>
      <c r="F9" s="6">
        <f>F7+F8</f>
        <v>0</v>
      </c>
      <c r="G9" s="18"/>
    </row>
    <row r="10" spans="1:7" ht="15.6" x14ac:dyDescent="0.3">
      <c r="A10" s="159" t="s">
        <v>175</v>
      </c>
      <c r="B10" s="30" t="s">
        <v>152</v>
      </c>
      <c r="C10" s="26"/>
      <c r="D10" s="6"/>
      <c r="E10" s="6"/>
      <c r="F10" s="6"/>
      <c r="G10" s="18"/>
    </row>
    <row r="11" spans="1:7" ht="46.8" x14ac:dyDescent="0.3">
      <c r="A11" s="157" t="s">
        <v>113</v>
      </c>
      <c r="B11" s="32" t="s">
        <v>97</v>
      </c>
      <c r="C11" s="26" t="s">
        <v>2</v>
      </c>
      <c r="D11" s="21"/>
      <c r="E11" s="12"/>
      <c r="F11" s="12">
        <f>D11*E11</f>
        <v>0</v>
      </c>
      <c r="G11" s="18"/>
    </row>
    <row r="12" spans="1:7" ht="15.6" x14ac:dyDescent="0.3">
      <c r="A12" s="156" t="s">
        <v>129</v>
      </c>
      <c r="B12" s="30" t="s">
        <v>153</v>
      </c>
      <c r="C12" s="26"/>
      <c r="D12" s="6"/>
      <c r="E12" s="6"/>
      <c r="F12" s="6"/>
      <c r="G12" s="18"/>
    </row>
    <row r="13" spans="1:7" ht="15.6" x14ac:dyDescent="0.3">
      <c r="A13" s="156"/>
      <c r="B13" s="11" t="s">
        <v>91</v>
      </c>
      <c r="C13" s="26" t="s">
        <v>2</v>
      </c>
      <c r="D13" s="6"/>
      <c r="E13" s="6"/>
      <c r="F13" s="6">
        <f>D13*E13</f>
        <v>0</v>
      </c>
      <c r="G13" s="18"/>
    </row>
    <row r="14" spans="1:7" ht="15.6" x14ac:dyDescent="0.3">
      <c r="A14" s="156"/>
      <c r="B14" s="33" t="s">
        <v>125</v>
      </c>
      <c r="C14" s="26"/>
      <c r="D14" s="6"/>
      <c r="E14" s="6"/>
      <c r="F14" s="6">
        <f>F11+F13</f>
        <v>0</v>
      </c>
      <c r="G14" s="18"/>
    </row>
    <row r="15" spans="1:7" ht="15.6" x14ac:dyDescent="0.3">
      <c r="A15" s="159" t="s">
        <v>176</v>
      </c>
      <c r="B15" s="30" t="s">
        <v>154</v>
      </c>
      <c r="C15" s="26"/>
      <c r="D15" s="6"/>
      <c r="E15" s="6"/>
      <c r="F15" s="6"/>
      <c r="G15" s="18"/>
    </row>
    <row r="16" spans="1:7" ht="78" x14ac:dyDescent="0.3">
      <c r="A16" s="156" t="s">
        <v>114</v>
      </c>
      <c r="B16" s="11" t="s">
        <v>92</v>
      </c>
      <c r="C16" s="26" t="s">
        <v>2</v>
      </c>
      <c r="D16" s="6"/>
      <c r="E16" s="6"/>
      <c r="F16" s="6">
        <f>D16*E16</f>
        <v>0</v>
      </c>
      <c r="G16" s="18"/>
    </row>
    <row r="17" spans="1:10" ht="15.6" x14ac:dyDescent="0.3">
      <c r="A17" s="156"/>
      <c r="B17" s="33" t="s">
        <v>125</v>
      </c>
      <c r="C17" s="26"/>
      <c r="D17" s="6"/>
      <c r="E17" s="6"/>
      <c r="F17" s="27">
        <f>F16</f>
        <v>0</v>
      </c>
      <c r="G17" s="18"/>
    </row>
    <row r="18" spans="1:10" ht="15.6" x14ac:dyDescent="0.3">
      <c r="A18" s="156"/>
      <c r="B18" s="33" t="s">
        <v>33</v>
      </c>
      <c r="C18" s="26"/>
      <c r="D18" s="6"/>
      <c r="E18" s="6"/>
      <c r="F18" s="6">
        <f>F5+F9+F17+F14</f>
        <v>0</v>
      </c>
      <c r="G18" s="6"/>
    </row>
    <row r="19" spans="1:10" ht="15.6" x14ac:dyDescent="0.3">
      <c r="A19" s="156"/>
      <c r="B19" s="25" t="s">
        <v>34</v>
      </c>
      <c r="C19" s="26"/>
      <c r="D19" s="6"/>
      <c r="E19" s="6"/>
      <c r="F19" s="6">
        <f>F18*0.15</f>
        <v>0</v>
      </c>
      <c r="G19" s="6"/>
      <c r="J19" s="7" t="s">
        <v>49</v>
      </c>
    </row>
    <row r="20" spans="1:10" ht="15.6" x14ac:dyDescent="0.3">
      <c r="A20" s="156"/>
      <c r="B20" s="25" t="s">
        <v>35</v>
      </c>
      <c r="C20" s="26"/>
      <c r="D20" s="6"/>
      <c r="E20" s="6"/>
      <c r="F20" s="6">
        <f>F18+F19</f>
        <v>0</v>
      </c>
      <c r="G20" s="18"/>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5" workbookViewId="0">
      <selection activeCell="A41" sqref="A41"/>
    </sheetView>
  </sheetViews>
  <sheetFormatPr defaultRowHeight="15.6" x14ac:dyDescent="0.3"/>
  <cols>
    <col min="1" max="1" width="7.109375" style="103" customWidth="1"/>
    <col min="2" max="2" width="52.33203125" style="106" customWidth="1"/>
    <col min="3" max="3" width="9.88671875" style="103" customWidth="1"/>
    <col min="4" max="4" width="10.44140625" style="103" bestFit="1" customWidth="1"/>
    <col min="5" max="5" width="12.44140625" style="103" customWidth="1"/>
    <col min="6" max="6" width="17" style="103" customWidth="1"/>
    <col min="7" max="7" width="23.88671875" style="103" customWidth="1"/>
    <col min="8" max="16384" width="8.88671875" style="103"/>
  </cols>
  <sheetData>
    <row r="1" spans="1:7" x14ac:dyDescent="0.3">
      <c r="A1" s="163" t="s">
        <v>93</v>
      </c>
      <c r="B1" s="163"/>
      <c r="C1" s="163"/>
      <c r="D1" s="163"/>
      <c r="E1" s="163"/>
      <c r="F1" s="163"/>
      <c r="G1" s="163"/>
    </row>
    <row r="2" spans="1:7" x14ac:dyDescent="0.3">
      <c r="A2" s="6" t="s">
        <v>5</v>
      </c>
      <c r="B2" s="12" t="s">
        <v>6</v>
      </c>
      <c r="C2" s="6" t="s">
        <v>36</v>
      </c>
      <c r="D2" s="6" t="s">
        <v>37</v>
      </c>
      <c r="E2" s="6" t="s">
        <v>0</v>
      </c>
      <c r="F2" s="6" t="s">
        <v>38</v>
      </c>
      <c r="G2" s="6" t="s">
        <v>39</v>
      </c>
    </row>
    <row r="3" spans="1:7" x14ac:dyDescent="0.3">
      <c r="A3" s="6"/>
      <c r="B3" s="30" t="s">
        <v>158</v>
      </c>
      <c r="C3" s="6"/>
      <c r="D3" s="6"/>
      <c r="E3" s="6"/>
      <c r="F3" s="6"/>
      <c r="G3" s="6"/>
    </row>
    <row r="4" spans="1:7" x14ac:dyDescent="0.3">
      <c r="A4" s="23">
        <v>1</v>
      </c>
      <c r="B4" s="24" t="s">
        <v>7</v>
      </c>
      <c r="C4" s="6"/>
      <c r="D4" s="6"/>
      <c r="E4" s="6"/>
      <c r="F4" s="6"/>
      <c r="G4" s="6"/>
    </row>
    <row r="5" spans="1:7" ht="31.2" x14ac:dyDescent="0.3">
      <c r="A5" s="13" t="s">
        <v>51</v>
      </c>
      <c r="B5" s="22" t="s">
        <v>8</v>
      </c>
      <c r="C5" s="6" t="s">
        <v>2</v>
      </c>
      <c r="D5" s="6"/>
      <c r="E5" s="6"/>
      <c r="F5" s="6">
        <f t="shared" ref="F5:F10" si="0">D5*E5</f>
        <v>0</v>
      </c>
      <c r="G5" s="6"/>
    </row>
    <row r="6" spans="1:7" ht="31.2" x14ac:dyDescent="0.3">
      <c r="A6" s="13" t="s">
        <v>111</v>
      </c>
      <c r="B6" s="22" t="s">
        <v>9</v>
      </c>
      <c r="C6" s="6" t="s">
        <v>54</v>
      </c>
      <c r="D6" s="6"/>
      <c r="E6" s="6"/>
      <c r="F6" s="6">
        <f t="shared" si="0"/>
        <v>0</v>
      </c>
      <c r="G6" s="6"/>
    </row>
    <row r="7" spans="1:7" ht="31.2" x14ac:dyDescent="0.3">
      <c r="A7" s="13" t="s">
        <v>118</v>
      </c>
      <c r="B7" s="11" t="s">
        <v>10</v>
      </c>
      <c r="C7" s="6" t="s">
        <v>54</v>
      </c>
      <c r="D7" s="15"/>
      <c r="E7" s="15"/>
      <c r="F7" s="6">
        <f t="shared" si="0"/>
        <v>0</v>
      </c>
      <c r="G7" s="6"/>
    </row>
    <row r="8" spans="1:7" ht="46.8" x14ac:dyDescent="0.3">
      <c r="A8" s="13" t="s">
        <v>119</v>
      </c>
      <c r="B8" s="11" t="s">
        <v>11</v>
      </c>
      <c r="C8" s="6" t="s">
        <v>54</v>
      </c>
      <c r="D8" s="15"/>
      <c r="E8" s="15"/>
      <c r="F8" s="6">
        <f t="shared" si="0"/>
        <v>0</v>
      </c>
      <c r="G8" s="6"/>
    </row>
    <row r="9" spans="1:7" ht="46.8" x14ac:dyDescent="0.3">
      <c r="A9" s="13" t="s">
        <v>120</v>
      </c>
      <c r="B9" s="11" t="s">
        <v>12</v>
      </c>
      <c r="C9" s="6" t="s">
        <v>54</v>
      </c>
      <c r="D9" s="15"/>
      <c r="E9" s="15"/>
      <c r="F9" s="6">
        <f t="shared" si="0"/>
        <v>0</v>
      </c>
      <c r="G9" s="6"/>
    </row>
    <row r="10" spans="1:7" ht="62.4" x14ac:dyDescent="0.3">
      <c r="A10" s="13" t="s">
        <v>121</v>
      </c>
      <c r="B10" s="11" t="s">
        <v>13</v>
      </c>
      <c r="C10" s="6" t="s">
        <v>54</v>
      </c>
      <c r="D10" s="15"/>
      <c r="E10" s="16"/>
      <c r="F10" s="6">
        <f t="shared" si="0"/>
        <v>0</v>
      </c>
      <c r="G10" s="6"/>
    </row>
    <row r="11" spans="1:7" x14ac:dyDescent="0.3">
      <c r="A11" s="6"/>
      <c r="B11" s="25" t="s">
        <v>125</v>
      </c>
      <c r="C11" s="6"/>
      <c r="D11" s="6"/>
      <c r="E11" s="6"/>
      <c r="F11" s="6">
        <f>F5+F6+F7+F8+F9+F10</f>
        <v>0</v>
      </c>
      <c r="G11" s="18"/>
    </row>
    <row r="12" spans="1:7" x14ac:dyDescent="0.3">
      <c r="A12" s="23">
        <v>2</v>
      </c>
      <c r="B12" s="24" t="s">
        <v>14</v>
      </c>
      <c r="C12" s="6"/>
      <c r="D12" s="6"/>
      <c r="E12" s="6"/>
      <c r="F12" s="6"/>
      <c r="G12" s="6"/>
    </row>
    <row r="13" spans="1:7" ht="78" x14ac:dyDescent="0.3">
      <c r="A13" s="13" t="s">
        <v>112</v>
      </c>
      <c r="B13" s="11" t="s">
        <v>161</v>
      </c>
      <c r="C13" s="6" t="s">
        <v>54</v>
      </c>
      <c r="D13" s="15"/>
      <c r="E13" s="16"/>
      <c r="F13" s="6">
        <f>D13*E13</f>
        <v>0</v>
      </c>
      <c r="G13" s="6"/>
    </row>
    <row r="14" spans="1:7" ht="31.2" x14ac:dyDescent="0.3">
      <c r="A14" s="13" t="s">
        <v>130</v>
      </c>
      <c r="B14" s="11" t="s">
        <v>162</v>
      </c>
      <c r="C14" s="6" t="s">
        <v>54</v>
      </c>
      <c r="D14" s="15"/>
      <c r="E14" s="16"/>
      <c r="F14" s="6">
        <f>D14*E14</f>
        <v>0</v>
      </c>
      <c r="G14" s="6"/>
    </row>
    <row r="15" spans="1:7" x14ac:dyDescent="0.3">
      <c r="A15" s="13"/>
      <c r="B15" s="25" t="s">
        <v>125</v>
      </c>
      <c r="C15" s="6"/>
      <c r="D15" s="6"/>
      <c r="E15" s="6"/>
      <c r="F15" s="6">
        <f>F13+F14</f>
        <v>0</v>
      </c>
      <c r="G15" s="18"/>
    </row>
    <row r="16" spans="1:7" x14ac:dyDescent="0.3">
      <c r="A16" s="104">
        <v>3</v>
      </c>
      <c r="B16" s="24" t="s">
        <v>4</v>
      </c>
      <c r="C16" s="6"/>
      <c r="D16" s="6"/>
      <c r="E16" s="6"/>
      <c r="F16" s="6"/>
      <c r="G16" s="6"/>
    </row>
    <row r="17" spans="1:7" ht="31.2" x14ac:dyDescent="0.3">
      <c r="A17" s="13" t="s">
        <v>113</v>
      </c>
      <c r="B17" s="11" t="s">
        <v>18</v>
      </c>
      <c r="C17" s="6"/>
      <c r="D17" s="15"/>
      <c r="E17" s="16"/>
      <c r="F17" s="6">
        <f>D17*E17</f>
        <v>0</v>
      </c>
      <c r="G17" s="6"/>
    </row>
    <row r="18" spans="1:7" x14ac:dyDescent="0.3">
      <c r="A18" s="13" t="s">
        <v>129</v>
      </c>
      <c r="B18" s="30" t="s">
        <v>163</v>
      </c>
      <c r="C18" s="6" t="s">
        <v>2</v>
      </c>
      <c r="D18" s="11"/>
      <c r="E18" s="11"/>
      <c r="F18" s="6">
        <f>D18*E18</f>
        <v>0</v>
      </c>
      <c r="G18" s="6"/>
    </row>
    <row r="19" spans="1:7" x14ac:dyDescent="0.3">
      <c r="A19" s="13"/>
      <c r="B19" s="25" t="s">
        <v>17</v>
      </c>
      <c r="C19" s="6"/>
      <c r="D19" s="6"/>
      <c r="E19" s="6"/>
      <c r="F19" s="6">
        <f>F18</f>
        <v>0</v>
      </c>
      <c r="G19" s="18"/>
    </row>
    <row r="20" spans="1:7" x14ac:dyDescent="0.3">
      <c r="A20" s="13"/>
      <c r="B20" s="17" t="s">
        <v>159</v>
      </c>
      <c r="C20" s="6"/>
      <c r="D20" s="6"/>
      <c r="E20" s="6"/>
      <c r="F20" s="6"/>
      <c r="G20" s="18"/>
    </row>
    <row r="21" spans="1:7" x14ac:dyDescent="0.3">
      <c r="A21" s="104">
        <v>1</v>
      </c>
      <c r="B21" s="24" t="s">
        <v>44</v>
      </c>
      <c r="C21" s="6"/>
      <c r="D21" s="6"/>
      <c r="E21" s="6"/>
      <c r="F21" s="6"/>
      <c r="G21" s="18"/>
    </row>
    <row r="22" spans="1:7" ht="78" x14ac:dyDescent="0.3">
      <c r="A22" s="13" t="s">
        <v>51</v>
      </c>
      <c r="B22" s="21" t="s">
        <v>20</v>
      </c>
      <c r="C22" s="6" t="s">
        <v>42</v>
      </c>
      <c r="D22" s="6"/>
      <c r="E22" s="6"/>
      <c r="F22" s="6">
        <f>D22*E22</f>
        <v>0</v>
      </c>
      <c r="G22" s="18"/>
    </row>
    <row r="23" spans="1:7" ht="78" x14ac:dyDescent="0.3">
      <c r="A23" s="13" t="s">
        <v>111</v>
      </c>
      <c r="B23" s="21" t="s">
        <v>21</v>
      </c>
      <c r="C23" s="6" t="s">
        <v>2</v>
      </c>
      <c r="D23" s="6"/>
      <c r="E23" s="6"/>
      <c r="F23" s="6">
        <f>D23*E23</f>
        <v>0</v>
      </c>
      <c r="G23" s="18"/>
    </row>
    <row r="24" spans="1:7" x14ac:dyDescent="0.3">
      <c r="A24" s="13"/>
      <c r="B24" s="25" t="s">
        <v>17</v>
      </c>
      <c r="C24" s="6"/>
      <c r="D24" s="6"/>
      <c r="E24" s="6"/>
      <c r="F24" s="6">
        <f>F22+F23</f>
        <v>0</v>
      </c>
      <c r="G24" s="18"/>
    </row>
    <row r="25" spans="1:7" x14ac:dyDescent="0.3">
      <c r="A25" s="104">
        <v>2</v>
      </c>
      <c r="B25" s="24" t="s">
        <v>68</v>
      </c>
      <c r="C25" s="6"/>
      <c r="D25" s="6"/>
      <c r="E25" s="6"/>
      <c r="F25" s="6"/>
      <c r="G25" s="18"/>
    </row>
    <row r="26" spans="1:7" ht="78" x14ac:dyDescent="0.3">
      <c r="A26" s="13" t="s">
        <v>112</v>
      </c>
      <c r="B26" s="11" t="s">
        <v>22</v>
      </c>
      <c r="C26" s="6" t="s">
        <v>2</v>
      </c>
      <c r="D26" s="6"/>
      <c r="E26" s="6"/>
      <c r="F26" s="6">
        <f>D26*E26</f>
        <v>0</v>
      </c>
      <c r="G26" s="18"/>
    </row>
    <row r="27" spans="1:7" x14ac:dyDescent="0.3">
      <c r="A27" s="13"/>
      <c r="B27" s="25" t="s">
        <v>23</v>
      </c>
      <c r="C27" s="6"/>
      <c r="D27" s="6"/>
      <c r="E27" s="6"/>
      <c r="F27" s="6">
        <f>F26</f>
        <v>0</v>
      </c>
      <c r="G27" s="18"/>
    </row>
    <row r="28" spans="1:7" x14ac:dyDescent="0.3">
      <c r="A28" s="104">
        <v>3</v>
      </c>
      <c r="B28" s="30" t="s">
        <v>146</v>
      </c>
      <c r="C28" s="6"/>
      <c r="D28" s="6"/>
      <c r="E28" s="6"/>
      <c r="F28" s="6"/>
      <c r="G28" s="18"/>
    </row>
    <row r="29" spans="1:7" ht="31.2" x14ac:dyDescent="0.3">
      <c r="A29" s="13"/>
      <c r="B29" s="11" t="s">
        <v>24</v>
      </c>
      <c r="C29" s="6"/>
      <c r="D29" s="6"/>
      <c r="E29" s="6"/>
      <c r="F29" s="6"/>
      <c r="G29" s="18"/>
    </row>
    <row r="30" spans="1:7" ht="31.2" x14ac:dyDescent="0.3">
      <c r="A30" s="13" t="s">
        <v>113</v>
      </c>
      <c r="B30" s="11" t="s">
        <v>25</v>
      </c>
      <c r="C30" s="6" t="s">
        <v>1</v>
      </c>
      <c r="D30" s="6"/>
      <c r="E30" s="6"/>
      <c r="F30" s="6">
        <f>D30*E30</f>
        <v>0</v>
      </c>
      <c r="G30" s="18"/>
    </row>
    <row r="31" spans="1:7" ht="31.2" x14ac:dyDescent="0.3">
      <c r="A31" s="13" t="s">
        <v>129</v>
      </c>
      <c r="B31" s="11" t="s">
        <v>26</v>
      </c>
      <c r="C31" s="6" t="s">
        <v>1</v>
      </c>
      <c r="D31" s="6"/>
      <c r="E31" s="6"/>
      <c r="F31" s="6">
        <f>D31*E31</f>
        <v>0</v>
      </c>
      <c r="G31" s="18"/>
    </row>
    <row r="32" spans="1:7" x14ac:dyDescent="0.3">
      <c r="A32" s="13" t="s">
        <v>131</v>
      </c>
      <c r="B32" s="11" t="s">
        <v>27</v>
      </c>
      <c r="C32" s="6" t="s">
        <v>1</v>
      </c>
      <c r="D32" s="6"/>
      <c r="E32" s="6"/>
      <c r="F32" s="6">
        <f>D32*E32</f>
        <v>0</v>
      </c>
      <c r="G32" s="18"/>
    </row>
    <row r="33" spans="1:10" x14ac:dyDescent="0.3">
      <c r="A33" s="13"/>
      <c r="B33" s="25" t="s">
        <v>28</v>
      </c>
      <c r="C33" s="15"/>
      <c r="D33" s="15"/>
      <c r="E33" s="15"/>
      <c r="F33" s="20">
        <f>F30+F31+F32</f>
        <v>0</v>
      </c>
      <c r="G33" s="15"/>
    </row>
    <row r="34" spans="1:10" x14ac:dyDescent="0.3">
      <c r="A34" s="104">
        <v>4</v>
      </c>
      <c r="B34" s="30" t="s">
        <v>136</v>
      </c>
      <c r="C34" s="6"/>
      <c r="D34" s="6"/>
      <c r="E34" s="6"/>
      <c r="F34" s="6"/>
      <c r="G34" s="18"/>
    </row>
    <row r="35" spans="1:10" ht="93.6" x14ac:dyDescent="0.3">
      <c r="A35" s="13" t="s">
        <v>114</v>
      </c>
      <c r="B35" s="11" t="s">
        <v>156</v>
      </c>
      <c r="C35" s="6"/>
      <c r="D35" s="6"/>
      <c r="E35" s="6"/>
      <c r="F35" s="6"/>
      <c r="G35" s="18"/>
    </row>
    <row r="36" spans="1:10" x14ac:dyDescent="0.3">
      <c r="A36" s="13"/>
      <c r="B36" s="11" t="s">
        <v>164</v>
      </c>
      <c r="C36" s="6"/>
      <c r="D36" s="6"/>
      <c r="E36" s="6"/>
      <c r="F36" s="6"/>
      <c r="G36" s="18"/>
    </row>
    <row r="37" spans="1:10" x14ac:dyDescent="0.3">
      <c r="A37" s="13"/>
      <c r="B37" s="11" t="s">
        <v>30</v>
      </c>
      <c r="C37" s="6" t="s">
        <v>42</v>
      </c>
      <c r="D37" s="6"/>
      <c r="E37" s="6"/>
      <c r="F37" s="6">
        <f>D37*E37</f>
        <v>0</v>
      </c>
      <c r="G37" s="18"/>
    </row>
    <row r="38" spans="1:10" x14ac:dyDescent="0.3">
      <c r="A38" s="13"/>
      <c r="B38" s="25" t="s">
        <v>28</v>
      </c>
      <c r="C38" s="6"/>
      <c r="D38" s="6"/>
      <c r="E38" s="6"/>
      <c r="F38" s="6">
        <f>F37</f>
        <v>0</v>
      </c>
      <c r="G38" s="18"/>
    </row>
    <row r="39" spans="1:10" x14ac:dyDescent="0.3">
      <c r="A39" s="104">
        <v>5</v>
      </c>
      <c r="B39" s="30" t="s">
        <v>147</v>
      </c>
      <c r="C39" s="6"/>
      <c r="D39" s="6"/>
      <c r="E39" s="6"/>
      <c r="F39" s="6">
        <f>D39*E39</f>
        <v>0</v>
      </c>
      <c r="G39" s="18"/>
    </row>
    <row r="40" spans="1:10" ht="62.4" x14ac:dyDescent="0.3">
      <c r="A40" s="13" t="s">
        <v>132</v>
      </c>
      <c r="B40" s="11" t="s">
        <v>31</v>
      </c>
      <c r="C40" s="6" t="s">
        <v>42</v>
      </c>
      <c r="D40" s="6"/>
      <c r="E40" s="6"/>
      <c r="F40" s="6">
        <f t="shared" ref="F40" si="1">D40*E40</f>
        <v>0</v>
      </c>
      <c r="G40" s="18"/>
    </row>
    <row r="41" spans="1:10" ht="13.8" customHeight="1" x14ac:dyDescent="0.3">
      <c r="A41" s="6"/>
      <c r="B41" s="25" t="s">
        <v>23</v>
      </c>
      <c r="C41" s="55"/>
      <c r="D41" s="6"/>
      <c r="E41" s="6"/>
      <c r="F41" s="6">
        <f>F40</f>
        <v>0</v>
      </c>
      <c r="G41" s="18"/>
    </row>
    <row r="42" spans="1:10" x14ac:dyDescent="0.3">
      <c r="A42" s="6"/>
      <c r="B42" s="33" t="s">
        <v>128</v>
      </c>
      <c r="C42" s="6"/>
      <c r="D42" s="6"/>
      <c r="E42" s="6"/>
      <c r="F42" s="6">
        <f>F11+F15+F19+F24+F27+F33+F38+F41</f>
        <v>0</v>
      </c>
      <c r="G42" s="6"/>
    </row>
    <row r="43" spans="1:10" x14ac:dyDescent="0.3">
      <c r="A43" s="6"/>
      <c r="B43" s="25" t="s">
        <v>148</v>
      </c>
      <c r="C43" s="6"/>
      <c r="D43" s="6"/>
      <c r="E43" s="6"/>
      <c r="F43" s="6">
        <f>F42*0.15</f>
        <v>0</v>
      </c>
      <c r="G43" s="6"/>
      <c r="J43" s="103" t="s">
        <v>49</v>
      </c>
    </row>
    <row r="44" spans="1:10" x14ac:dyDescent="0.3">
      <c r="A44" s="6"/>
      <c r="B44" s="25" t="s">
        <v>149</v>
      </c>
      <c r="C44" s="6"/>
      <c r="D44" s="6"/>
      <c r="E44" s="6"/>
      <c r="F44" s="6">
        <f>F42+F43</f>
        <v>0</v>
      </c>
      <c r="G44" s="18"/>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6"/>
  <sheetViews>
    <sheetView topLeftCell="A19" zoomScaleNormal="100" workbookViewId="0">
      <selection activeCell="B6" sqref="B6"/>
    </sheetView>
  </sheetViews>
  <sheetFormatPr defaultColWidth="10" defaultRowHeight="15.6" x14ac:dyDescent="0.3"/>
  <cols>
    <col min="1" max="1" width="9.109375" style="129" customWidth="1"/>
    <col min="2" max="2" width="71.33203125" style="103" customWidth="1"/>
    <col min="3" max="3" width="12.88671875" style="103" customWidth="1"/>
    <col min="4" max="4" width="12.6640625" style="103" customWidth="1"/>
    <col min="5" max="5" width="17.44140625" style="103" customWidth="1"/>
    <col min="6" max="6" width="16.6640625" style="130" customWidth="1"/>
    <col min="7" max="16384" width="10" style="103"/>
  </cols>
  <sheetData>
    <row r="1" spans="1:7" ht="20.399999999999999" x14ac:dyDescent="0.3">
      <c r="A1" s="167" t="s">
        <v>122</v>
      </c>
      <c r="B1" s="167"/>
      <c r="C1" s="167"/>
      <c r="D1" s="167"/>
      <c r="E1" s="167"/>
      <c r="F1" s="167"/>
      <c r="G1" s="167"/>
    </row>
    <row r="2" spans="1:7" x14ac:dyDescent="0.3">
      <c r="A2" s="107" t="s">
        <v>50</v>
      </c>
      <c r="B2" s="108" t="s">
        <v>123</v>
      </c>
      <c r="C2" s="109"/>
      <c r="D2" s="109"/>
      <c r="E2" s="109"/>
      <c r="F2" s="110"/>
      <c r="G2" s="39"/>
    </row>
    <row r="3" spans="1:7" x14ac:dyDescent="0.3">
      <c r="A3" s="111">
        <v>1</v>
      </c>
      <c r="B3" s="108" t="s">
        <v>124</v>
      </c>
      <c r="C3" s="6" t="s">
        <v>36</v>
      </c>
      <c r="D3" s="6" t="s">
        <v>37</v>
      </c>
      <c r="E3" s="6" t="s">
        <v>0</v>
      </c>
      <c r="F3" s="6" t="s">
        <v>38</v>
      </c>
      <c r="G3" s="6" t="s">
        <v>39</v>
      </c>
    </row>
    <row r="4" spans="1:7" ht="62.4" x14ac:dyDescent="0.3">
      <c r="A4" s="112" t="s">
        <v>51</v>
      </c>
      <c r="B4" s="113" t="s">
        <v>140</v>
      </c>
      <c r="C4" s="109" t="s">
        <v>2</v>
      </c>
      <c r="D4" s="114"/>
      <c r="E4" s="110"/>
      <c r="F4" s="110"/>
      <c r="G4" s="39"/>
    </row>
    <row r="5" spans="1:7" ht="46.8" x14ac:dyDescent="0.3">
      <c r="A5" s="112" t="s">
        <v>111</v>
      </c>
      <c r="B5" s="113" t="s">
        <v>141</v>
      </c>
      <c r="C5" s="109" t="s">
        <v>54</v>
      </c>
      <c r="D5" s="114"/>
      <c r="E5" s="110"/>
      <c r="F5" s="110"/>
      <c r="G5" s="39"/>
    </row>
    <row r="6" spans="1:7" ht="46.8" x14ac:dyDescent="0.3">
      <c r="A6" s="112" t="s">
        <v>118</v>
      </c>
      <c r="B6" s="113" t="s">
        <v>142</v>
      </c>
      <c r="C6" s="109" t="s">
        <v>54</v>
      </c>
      <c r="D6" s="114"/>
      <c r="E6" s="110"/>
      <c r="F6" s="110"/>
      <c r="G6" s="39"/>
    </row>
    <row r="7" spans="1:7" ht="46.8" x14ac:dyDescent="0.3">
      <c r="A7" s="112" t="s">
        <v>119</v>
      </c>
      <c r="B7" s="113" t="s">
        <v>143</v>
      </c>
      <c r="C7" s="109" t="s">
        <v>54</v>
      </c>
      <c r="D7" s="114"/>
      <c r="E7" s="110"/>
      <c r="F7" s="110"/>
      <c r="G7" s="39"/>
    </row>
    <row r="8" spans="1:7" ht="45" customHeight="1" x14ac:dyDescent="0.3">
      <c r="A8" s="112" t="s">
        <v>120</v>
      </c>
      <c r="B8" s="113" t="s">
        <v>144</v>
      </c>
      <c r="C8" s="109" t="s">
        <v>54</v>
      </c>
      <c r="D8" s="114"/>
      <c r="E8" s="110"/>
      <c r="F8" s="110"/>
      <c r="G8" s="39"/>
    </row>
    <row r="9" spans="1:7" ht="51" customHeight="1" x14ac:dyDescent="0.3">
      <c r="A9" s="112" t="s">
        <v>121</v>
      </c>
      <c r="B9" s="113" t="s">
        <v>145</v>
      </c>
      <c r="C9" s="109" t="s">
        <v>2</v>
      </c>
      <c r="D9" s="114"/>
      <c r="E9" s="110"/>
      <c r="F9" s="110"/>
      <c r="G9" s="39"/>
    </row>
    <row r="10" spans="1:7" ht="18" x14ac:dyDescent="0.3">
      <c r="A10" s="115"/>
      <c r="B10" s="116" t="s">
        <v>125</v>
      </c>
      <c r="C10" s="109"/>
      <c r="D10" s="114"/>
      <c r="E10" s="110"/>
      <c r="F10" s="117"/>
      <c r="G10" s="39"/>
    </row>
    <row r="11" spans="1:7" x14ac:dyDescent="0.3">
      <c r="A11" s="118">
        <v>2</v>
      </c>
      <c r="B11" s="108" t="s">
        <v>59</v>
      </c>
      <c r="C11" s="109"/>
      <c r="D11" s="109"/>
      <c r="E11" s="110"/>
      <c r="F11" s="110"/>
      <c r="G11" s="39"/>
    </row>
    <row r="12" spans="1:7" x14ac:dyDescent="0.3">
      <c r="A12" s="111" t="s">
        <v>112</v>
      </c>
      <c r="B12" s="113" t="s">
        <v>60</v>
      </c>
      <c r="C12" s="109" t="s">
        <v>2</v>
      </c>
      <c r="D12" s="114"/>
      <c r="E12" s="110"/>
      <c r="F12" s="110"/>
      <c r="G12" s="39"/>
    </row>
    <row r="13" spans="1:7" ht="18" x14ac:dyDescent="0.3">
      <c r="A13" s="111"/>
      <c r="B13" s="116" t="s">
        <v>125</v>
      </c>
      <c r="C13" s="109"/>
      <c r="D13" s="114"/>
      <c r="E13" s="110"/>
      <c r="F13" s="117"/>
      <c r="G13" s="39"/>
    </row>
    <row r="14" spans="1:7" x14ac:dyDescent="0.3">
      <c r="A14" s="107">
        <v>3</v>
      </c>
      <c r="B14" s="108" t="s">
        <v>61</v>
      </c>
      <c r="C14" s="109"/>
      <c r="D14" s="15"/>
      <c r="E14" s="110"/>
      <c r="F14" s="110"/>
      <c r="G14" s="39"/>
    </row>
    <row r="15" spans="1:7" ht="31.2" x14ac:dyDescent="0.3">
      <c r="A15" s="111" t="s">
        <v>113</v>
      </c>
      <c r="B15" s="113" t="s">
        <v>62</v>
      </c>
      <c r="C15" s="109" t="s">
        <v>54</v>
      </c>
      <c r="D15" s="114"/>
      <c r="E15" s="110"/>
      <c r="F15" s="110"/>
      <c r="G15" s="39"/>
    </row>
    <row r="16" spans="1:7" x14ac:dyDescent="0.3">
      <c r="A16" s="111" t="s">
        <v>129</v>
      </c>
      <c r="B16" s="113" t="s">
        <v>63</v>
      </c>
      <c r="C16" s="109" t="s">
        <v>54</v>
      </c>
      <c r="D16" s="114"/>
      <c r="E16" s="110"/>
      <c r="F16" s="110"/>
      <c r="G16" s="39"/>
    </row>
    <row r="17" spans="1:7" x14ac:dyDescent="0.3">
      <c r="A17" s="111"/>
      <c r="B17" s="116" t="s">
        <v>125</v>
      </c>
      <c r="C17" s="109"/>
      <c r="D17" s="114"/>
      <c r="E17" s="110"/>
      <c r="F17" s="110"/>
      <c r="G17" s="39"/>
    </row>
    <row r="18" spans="1:7" x14ac:dyDescent="0.3">
      <c r="A18" s="107" t="s">
        <v>64</v>
      </c>
      <c r="B18" s="119" t="s">
        <v>65</v>
      </c>
      <c r="C18" s="109"/>
      <c r="D18" s="109"/>
      <c r="E18" s="110"/>
      <c r="F18" s="110"/>
      <c r="G18" s="39"/>
    </row>
    <row r="19" spans="1:7" x14ac:dyDescent="0.3">
      <c r="A19" s="107" t="s">
        <v>66</v>
      </c>
      <c r="B19" s="108" t="s">
        <v>67</v>
      </c>
      <c r="C19" s="109"/>
      <c r="D19" s="109"/>
      <c r="E19" s="110"/>
      <c r="F19" s="110"/>
      <c r="G19" s="39"/>
    </row>
    <row r="20" spans="1:7" ht="46.8" x14ac:dyDescent="0.3">
      <c r="A20" s="120" t="s">
        <v>112</v>
      </c>
      <c r="B20" s="113" t="s">
        <v>84</v>
      </c>
      <c r="C20" s="109" t="s">
        <v>2</v>
      </c>
      <c r="D20" s="114"/>
      <c r="E20" s="110"/>
      <c r="F20" s="110"/>
      <c r="G20" s="39"/>
    </row>
    <row r="21" spans="1:7" ht="46.8" x14ac:dyDescent="0.3">
      <c r="A21" s="120" t="s">
        <v>130</v>
      </c>
      <c r="B21" s="113" t="s">
        <v>171</v>
      </c>
      <c r="C21" s="109" t="s">
        <v>2</v>
      </c>
      <c r="D21" s="114"/>
      <c r="E21" s="110"/>
      <c r="F21" s="110"/>
      <c r="G21" s="39"/>
    </row>
    <row r="22" spans="1:7" x14ac:dyDescent="0.3">
      <c r="A22" s="120"/>
      <c r="B22" s="116" t="s">
        <v>125</v>
      </c>
      <c r="C22" s="109"/>
      <c r="D22" s="114"/>
      <c r="E22" s="110"/>
      <c r="F22" s="110"/>
      <c r="G22" s="39"/>
    </row>
    <row r="23" spans="1:7" x14ac:dyDescent="0.3">
      <c r="A23" s="107">
        <v>3</v>
      </c>
      <c r="B23" s="108" t="s">
        <v>68</v>
      </c>
      <c r="C23" s="109"/>
      <c r="D23" s="109"/>
      <c r="E23" s="110"/>
      <c r="F23" s="110"/>
      <c r="G23" s="39"/>
    </row>
    <row r="24" spans="1:7" ht="72" customHeight="1" x14ac:dyDescent="0.3">
      <c r="A24" s="111" t="s">
        <v>113</v>
      </c>
      <c r="B24" s="121" t="s">
        <v>137</v>
      </c>
      <c r="C24" s="109" t="s">
        <v>2</v>
      </c>
      <c r="D24" s="114"/>
      <c r="E24" s="110"/>
      <c r="F24" s="110"/>
      <c r="G24" s="39"/>
    </row>
    <row r="25" spans="1:7" ht="31.2" x14ac:dyDescent="0.3">
      <c r="A25" s="111" t="s">
        <v>129</v>
      </c>
      <c r="B25" s="122" t="s">
        <v>69</v>
      </c>
      <c r="C25" s="109" t="s">
        <v>1</v>
      </c>
      <c r="D25" s="114"/>
      <c r="E25" s="110"/>
      <c r="F25" s="110"/>
      <c r="G25" s="39"/>
    </row>
    <row r="26" spans="1:7" ht="31.2" x14ac:dyDescent="0.3">
      <c r="A26" s="111" t="s">
        <v>131</v>
      </c>
      <c r="B26" s="122" t="s">
        <v>70</v>
      </c>
      <c r="C26" s="109" t="s">
        <v>1</v>
      </c>
      <c r="D26" s="114"/>
      <c r="E26" s="110"/>
      <c r="F26" s="110"/>
      <c r="G26" s="39"/>
    </row>
    <row r="27" spans="1:7" x14ac:dyDescent="0.3">
      <c r="A27" s="111" t="s">
        <v>71</v>
      </c>
      <c r="B27" s="122" t="s">
        <v>72</v>
      </c>
      <c r="C27" s="109" t="s">
        <v>1</v>
      </c>
      <c r="D27" s="114"/>
      <c r="E27" s="110"/>
      <c r="F27" s="110"/>
      <c r="G27" s="39"/>
    </row>
    <row r="28" spans="1:7" x14ac:dyDescent="0.3">
      <c r="A28" s="111"/>
      <c r="B28" s="122" t="s">
        <v>73</v>
      </c>
      <c r="C28" s="109" t="s">
        <v>1</v>
      </c>
      <c r="D28" s="114"/>
      <c r="E28" s="110"/>
      <c r="F28" s="110"/>
      <c r="G28" s="39"/>
    </row>
    <row r="29" spans="1:7" x14ac:dyDescent="0.3">
      <c r="A29" s="111"/>
      <c r="B29" s="116" t="s">
        <v>125</v>
      </c>
      <c r="C29" s="109"/>
      <c r="D29" s="114"/>
      <c r="E29" s="110"/>
      <c r="F29" s="110"/>
      <c r="G29" s="39"/>
    </row>
    <row r="30" spans="1:7" x14ac:dyDescent="0.3">
      <c r="A30" s="107">
        <v>4</v>
      </c>
      <c r="B30" s="123" t="s">
        <v>136</v>
      </c>
      <c r="C30" s="109"/>
      <c r="D30" s="109"/>
      <c r="E30" s="110"/>
      <c r="F30" s="110"/>
      <c r="G30" s="39"/>
    </row>
    <row r="31" spans="1:7" ht="62.4" x14ac:dyDescent="0.3">
      <c r="A31" s="111"/>
      <c r="B31" s="124" t="s">
        <v>138</v>
      </c>
      <c r="C31" s="109"/>
      <c r="D31" s="109"/>
      <c r="E31" s="110"/>
      <c r="F31" s="110"/>
      <c r="G31" s="39"/>
    </row>
    <row r="32" spans="1:7" x14ac:dyDescent="0.3">
      <c r="A32" s="125" t="s">
        <v>114</v>
      </c>
      <c r="B32" s="121" t="s">
        <v>76</v>
      </c>
      <c r="C32" s="109" t="s">
        <v>77</v>
      </c>
      <c r="D32" s="114"/>
      <c r="E32" s="110"/>
      <c r="F32" s="110"/>
      <c r="G32" s="39"/>
    </row>
    <row r="33" spans="1:7" x14ac:dyDescent="0.3">
      <c r="A33" s="125"/>
      <c r="B33" s="116" t="s">
        <v>125</v>
      </c>
      <c r="C33" s="109"/>
      <c r="D33" s="114"/>
      <c r="E33" s="110"/>
      <c r="F33" s="110"/>
      <c r="G33" s="39"/>
    </row>
    <row r="34" spans="1:7" x14ac:dyDescent="0.3">
      <c r="A34" s="107">
        <v>5</v>
      </c>
      <c r="B34" s="126" t="s">
        <v>78</v>
      </c>
      <c r="C34" s="109"/>
      <c r="D34" s="109"/>
      <c r="E34" s="110"/>
      <c r="F34" s="110"/>
      <c r="G34" s="39"/>
    </row>
    <row r="35" spans="1:7" ht="55.2" customHeight="1" x14ac:dyDescent="0.3">
      <c r="A35" s="111" t="s">
        <v>132</v>
      </c>
      <c r="B35" s="127" t="s">
        <v>139</v>
      </c>
      <c r="C35" s="109" t="s">
        <v>1</v>
      </c>
      <c r="D35" s="114"/>
      <c r="E35" s="110"/>
      <c r="F35" s="110"/>
      <c r="G35" s="39"/>
    </row>
    <row r="36" spans="1:7" ht="24.75" customHeight="1" x14ac:dyDescent="0.3">
      <c r="A36" s="111"/>
      <c r="B36" s="116" t="s">
        <v>125</v>
      </c>
      <c r="C36" s="109"/>
      <c r="D36" s="114"/>
      <c r="E36" s="110"/>
      <c r="F36" s="110"/>
      <c r="G36" s="39"/>
    </row>
    <row r="37" spans="1:7" x14ac:dyDescent="0.3">
      <c r="A37" s="107">
        <v>6</v>
      </c>
      <c r="B37" s="108" t="s">
        <v>79</v>
      </c>
      <c r="C37" s="109"/>
      <c r="D37" s="109"/>
      <c r="E37" s="110"/>
      <c r="F37" s="110"/>
      <c r="G37" s="39"/>
    </row>
    <row r="38" spans="1:7" ht="31.2" x14ac:dyDescent="0.3">
      <c r="A38" s="111" t="s">
        <v>133</v>
      </c>
      <c r="B38" s="122" t="s">
        <v>80</v>
      </c>
      <c r="C38" s="109" t="s">
        <v>2</v>
      </c>
      <c r="D38" s="114"/>
      <c r="E38" s="110"/>
      <c r="F38" s="110"/>
      <c r="G38" s="39"/>
    </row>
    <row r="39" spans="1:7" x14ac:dyDescent="0.3">
      <c r="A39" s="111"/>
      <c r="B39" s="116" t="s">
        <v>125</v>
      </c>
      <c r="C39" s="109"/>
      <c r="D39" s="114"/>
      <c r="E39" s="110"/>
      <c r="F39" s="110"/>
      <c r="G39" s="39"/>
    </row>
    <row r="40" spans="1:7" x14ac:dyDescent="0.3">
      <c r="A40" s="107">
        <v>7</v>
      </c>
      <c r="B40" s="126" t="s">
        <v>81</v>
      </c>
      <c r="C40" s="109"/>
      <c r="D40" s="109"/>
      <c r="E40" s="110"/>
      <c r="F40" s="110"/>
      <c r="G40" s="39"/>
    </row>
    <row r="41" spans="1:7" ht="31.2" x14ac:dyDescent="0.3">
      <c r="A41" s="111" t="s">
        <v>134</v>
      </c>
      <c r="B41" s="113" t="s">
        <v>82</v>
      </c>
      <c r="C41" s="109" t="s">
        <v>2</v>
      </c>
      <c r="D41" s="114"/>
      <c r="E41" s="110"/>
      <c r="F41" s="110"/>
      <c r="G41" s="39"/>
    </row>
    <row r="42" spans="1:7" ht="31.2" x14ac:dyDescent="0.3">
      <c r="A42" s="111" t="s">
        <v>135</v>
      </c>
      <c r="B42" s="113" t="s">
        <v>83</v>
      </c>
      <c r="C42" s="109" t="s">
        <v>2</v>
      </c>
      <c r="D42" s="114"/>
      <c r="E42" s="110"/>
      <c r="F42" s="110"/>
      <c r="G42" s="39"/>
    </row>
    <row r="43" spans="1:7" ht="23.25" customHeight="1" x14ac:dyDescent="0.3">
      <c r="A43" s="111"/>
      <c r="B43" s="116" t="s">
        <v>125</v>
      </c>
      <c r="C43" s="109"/>
      <c r="D43" s="114"/>
      <c r="E43" s="110"/>
      <c r="F43" s="110">
        <f>F41+F42</f>
        <v>0</v>
      </c>
      <c r="G43" s="39"/>
    </row>
    <row r="44" spans="1:7" x14ac:dyDescent="0.3">
      <c r="A44" s="111"/>
      <c r="B44" s="116" t="s">
        <v>128</v>
      </c>
      <c r="C44" s="109"/>
      <c r="D44" s="114"/>
      <c r="E44" s="114"/>
      <c r="F44" s="110">
        <f>F10+F13+F17+F22+F29+F33+F36+F39+F43</f>
        <v>0</v>
      </c>
      <c r="G44" s="39"/>
    </row>
    <row r="45" spans="1:7" x14ac:dyDescent="0.3">
      <c r="A45" s="111"/>
      <c r="B45" s="33" t="s">
        <v>127</v>
      </c>
      <c r="C45" s="15"/>
      <c r="D45" s="15"/>
      <c r="E45" s="15"/>
      <c r="F45" s="128">
        <f>0.15*F44</f>
        <v>0</v>
      </c>
      <c r="G45" s="39"/>
    </row>
    <row r="46" spans="1:7" x14ac:dyDescent="0.3">
      <c r="A46" s="111"/>
      <c r="B46" s="105" t="s">
        <v>126</v>
      </c>
      <c r="C46" s="15"/>
      <c r="D46" s="15"/>
      <c r="E46" s="15"/>
      <c r="F46" s="110">
        <f>F44+F45</f>
        <v>0</v>
      </c>
      <c r="G46" s="39"/>
    </row>
  </sheetData>
  <mergeCells count="1">
    <mergeCell ref="A1:G1"/>
  </mergeCells>
  <pageMargins left="0.7" right="0.7" top="0.75" bottom="0.75" header="0.3" footer="0.3"/>
  <pageSetup paperSize="9" scale="58"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A8" sqref="A8"/>
    </sheetView>
  </sheetViews>
  <sheetFormatPr defaultRowHeight="15.6" x14ac:dyDescent="0.3"/>
  <cols>
    <col min="1" max="1" width="7.109375" style="102" customWidth="1"/>
    <col min="2" max="2" width="56.44140625" style="101" customWidth="1"/>
    <col min="3" max="3" width="9.88671875" style="101" customWidth="1"/>
    <col min="4" max="4" width="10.44140625" style="101" bestFit="1" customWidth="1"/>
    <col min="5" max="5" width="12.44140625" style="101" customWidth="1"/>
    <col min="6" max="6" width="17" style="101" customWidth="1"/>
    <col min="7" max="16384" width="8.88671875" style="101"/>
  </cols>
  <sheetData>
    <row r="1" spans="1:9" ht="22.5" customHeight="1" x14ac:dyDescent="0.3">
      <c r="A1" s="163" t="s">
        <v>88</v>
      </c>
      <c r="B1" s="163"/>
      <c r="C1" s="163"/>
      <c r="D1" s="163"/>
      <c r="E1" s="163"/>
      <c r="F1" s="163"/>
    </row>
    <row r="2" spans="1:9" x14ac:dyDescent="0.3">
      <c r="A2" s="100">
        <v>1</v>
      </c>
      <c r="B2" s="29" t="s">
        <v>151</v>
      </c>
      <c r="C2" s="6" t="s">
        <v>36</v>
      </c>
      <c r="D2" s="6" t="s">
        <v>37</v>
      </c>
      <c r="E2" s="6" t="s">
        <v>0</v>
      </c>
      <c r="F2" s="6" t="s">
        <v>38</v>
      </c>
    </row>
    <row r="3" spans="1:9" ht="78" x14ac:dyDescent="0.3">
      <c r="A3" s="99" t="s">
        <v>51</v>
      </c>
      <c r="B3" s="11" t="s">
        <v>89</v>
      </c>
      <c r="C3" s="71" t="s">
        <v>2</v>
      </c>
      <c r="D3" s="6"/>
      <c r="E3" s="6"/>
      <c r="F3" s="6">
        <f>D3*E3</f>
        <v>0</v>
      </c>
    </row>
    <row r="4" spans="1:9" ht="46.8" x14ac:dyDescent="0.3">
      <c r="A4" s="99" t="s">
        <v>111</v>
      </c>
      <c r="B4" s="11" t="s">
        <v>90</v>
      </c>
      <c r="C4" s="71" t="s">
        <v>2</v>
      </c>
      <c r="D4" s="6"/>
      <c r="E4" s="6"/>
      <c r="F4" s="6">
        <f>D4*E4</f>
        <v>0</v>
      </c>
    </row>
    <row r="5" spans="1:9" ht="18.600000000000001" x14ac:dyDescent="0.3">
      <c r="A5" s="99"/>
      <c r="B5" s="25" t="s">
        <v>125</v>
      </c>
      <c r="C5" s="55"/>
      <c r="D5" s="6"/>
      <c r="E5" s="6"/>
      <c r="F5" s="6">
        <f>F3+F4</f>
        <v>0</v>
      </c>
    </row>
    <row r="6" spans="1:9" ht="18.600000000000001" x14ac:dyDescent="0.3">
      <c r="A6" s="100">
        <v>2</v>
      </c>
      <c r="B6" s="11" t="s">
        <v>170</v>
      </c>
      <c r="C6" s="55"/>
      <c r="D6" s="6"/>
      <c r="E6" s="6"/>
      <c r="F6" s="6"/>
    </row>
    <row r="7" spans="1:9" ht="62.4" x14ac:dyDescent="0.3">
      <c r="A7" s="98" t="s">
        <v>112</v>
      </c>
      <c r="B7" s="32" t="s">
        <v>3</v>
      </c>
      <c r="C7" s="71" t="s">
        <v>2</v>
      </c>
      <c r="D7" s="21"/>
      <c r="E7" s="12"/>
      <c r="F7" s="97">
        <f>D7*E7</f>
        <v>0</v>
      </c>
    </row>
    <row r="8" spans="1:9" ht="18.600000000000001" x14ac:dyDescent="0.3">
      <c r="A8" s="100">
        <v>3</v>
      </c>
      <c r="B8" s="30" t="s">
        <v>153</v>
      </c>
      <c r="C8" s="55"/>
      <c r="D8" s="6"/>
      <c r="E8" s="6"/>
      <c r="F8" s="6"/>
    </row>
    <row r="9" spans="1:9" x14ac:dyDescent="0.3">
      <c r="A9" s="99" t="s">
        <v>113</v>
      </c>
      <c r="B9" s="11" t="s">
        <v>91</v>
      </c>
      <c r="C9" s="71" t="s">
        <v>2</v>
      </c>
      <c r="D9" s="6"/>
      <c r="E9" s="6"/>
      <c r="F9" s="6">
        <f>D9*E9</f>
        <v>0</v>
      </c>
    </row>
    <row r="10" spans="1:9" ht="18.600000000000001" x14ac:dyDescent="0.3">
      <c r="A10" s="99"/>
      <c r="B10" s="25" t="s">
        <v>125</v>
      </c>
      <c r="C10" s="55"/>
      <c r="D10" s="6"/>
      <c r="E10" s="6"/>
      <c r="F10" s="6">
        <f>F7+F9</f>
        <v>0</v>
      </c>
    </row>
    <row r="11" spans="1:9" ht="18.600000000000001" x14ac:dyDescent="0.3">
      <c r="A11" s="100">
        <v>4</v>
      </c>
      <c r="B11" s="30" t="s">
        <v>154</v>
      </c>
      <c r="C11" s="55"/>
      <c r="D11" s="6"/>
      <c r="E11" s="6"/>
      <c r="F11" s="6"/>
    </row>
    <row r="12" spans="1:9" ht="78" x14ac:dyDescent="0.3">
      <c r="A12" s="99" t="s">
        <v>114</v>
      </c>
      <c r="B12" s="11" t="s">
        <v>92</v>
      </c>
      <c r="C12" s="71" t="s">
        <v>2</v>
      </c>
      <c r="D12" s="6"/>
      <c r="E12" s="6"/>
      <c r="F12" s="6">
        <f>D12*E12</f>
        <v>0</v>
      </c>
    </row>
    <row r="13" spans="1:9" ht="18.600000000000001" x14ac:dyDescent="0.3">
      <c r="A13" s="99"/>
      <c r="B13" s="25" t="s">
        <v>125</v>
      </c>
      <c r="C13" s="55"/>
      <c r="D13" s="6"/>
      <c r="E13" s="6"/>
      <c r="F13" s="27">
        <f>F12</f>
        <v>0</v>
      </c>
    </row>
    <row r="14" spans="1:9" x14ac:dyDescent="0.3">
      <c r="A14" s="99"/>
      <c r="B14" s="94" t="s">
        <v>128</v>
      </c>
      <c r="C14" s="6"/>
      <c r="D14" s="6"/>
      <c r="E14" s="6"/>
      <c r="F14" s="6">
        <f>F5+F10+F13</f>
        <v>0</v>
      </c>
    </row>
    <row r="15" spans="1:9" x14ac:dyDescent="0.3">
      <c r="A15" s="99"/>
      <c r="B15" s="95" t="s">
        <v>127</v>
      </c>
      <c r="C15" s="6"/>
      <c r="D15" s="6"/>
      <c r="E15" s="6"/>
      <c r="F15" s="6">
        <f>F14*0.15</f>
        <v>0</v>
      </c>
      <c r="I15" s="101" t="s">
        <v>49</v>
      </c>
    </row>
    <row r="16" spans="1:9" x14ac:dyDescent="0.3">
      <c r="A16" s="99"/>
      <c r="B16" s="96" t="s">
        <v>126</v>
      </c>
      <c r="C16" s="6"/>
      <c r="D16" s="6"/>
      <c r="E16" s="6"/>
      <c r="F16" s="6">
        <f>F14+F15</f>
        <v>0</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COST SUMMARY </vt:lpstr>
      <vt:lpstr>SHANQO KITCHEN AND REPURPOSING</vt:lpstr>
      <vt:lpstr>SHANQO M.W</vt:lpstr>
      <vt:lpstr>DIMEKA STORE AND FENCE</vt:lpstr>
      <vt:lpstr>DIMEKA REPURPOSING</vt:lpstr>
      <vt:lpstr>ARBORE KITCHEN</vt:lpstr>
      <vt:lpstr>ARBORE M.W</vt:lpstr>
      <vt:lpstr>ARBORE REPURPOSING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2026-02-10T17:52:27Z</dcterms:modified>
</cp:coreProperties>
</file>